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ubra\Documents\water_quality_availability\"/>
    </mc:Choice>
  </mc:AlternateContent>
  <xr:revisionPtr revIDLastSave="0" documentId="13_ncr:1_{6AE30D3B-0F4B-4D36-98F4-21C3F3548C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4" r:id="rId1"/>
  </sheets>
  <calcPr calcId="145621" calcMode="manual" iterate="1" iterateCount="1000" iterateDelta="1.0000000000000001E-5" calcCompleted="0" calcOnSave="0"/>
</workbook>
</file>

<file path=xl/calcChain.xml><?xml version="1.0" encoding="utf-8"?>
<calcChain xmlns="http://schemas.openxmlformats.org/spreadsheetml/2006/main">
  <c r="G58" i="4" l="1"/>
  <c r="F63" i="4"/>
  <c r="I62" i="4"/>
  <c r="I66" i="4"/>
  <c r="E56" i="4"/>
  <c r="E55" i="4"/>
  <c r="E54" i="4"/>
  <c r="E53" i="4"/>
  <c r="K17" i="4"/>
  <c r="D14" i="4"/>
  <c r="G10" i="4"/>
  <c r="F10" i="4"/>
  <c r="E21" i="4"/>
  <c r="E20" i="4"/>
  <c r="Y49" i="4" l="1"/>
  <c r="X49" i="4"/>
  <c r="W49" i="4"/>
  <c r="V49" i="4"/>
  <c r="U49" i="4"/>
  <c r="T49" i="4"/>
  <c r="S49" i="4"/>
  <c r="R49" i="4"/>
  <c r="Q49" i="4"/>
  <c r="P49" i="4"/>
  <c r="O49" i="4"/>
  <c r="N49" i="4"/>
  <c r="M49" i="4"/>
  <c r="L49" i="4"/>
  <c r="K49" i="4"/>
  <c r="J49" i="4"/>
  <c r="I49" i="4"/>
  <c r="H49" i="4"/>
  <c r="G49" i="4"/>
  <c r="F49" i="4"/>
  <c r="E49" i="4"/>
  <c r="A53" i="4" l="1"/>
  <c r="A54" i="4" s="1"/>
  <c r="D52" i="4"/>
  <c r="D62" i="4" s="1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J17" i="4"/>
  <c r="I17" i="4"/>
  <c r="H17" i="4"/>
  <c r="G17" i="4"/>
  <c r="F17" i="4"/>
  <c r="E17" i="4"/>
  <c r="Y16" i="4"/>
  <c r="D16" i="4"/>
  <c r="D17" i="4" s="1"/>
  <c r="Y15" i="4"/>
  <c r="D15" i="4"/>
  <c r="Y14" i="4"/>
  <c r="Y10" i="4"/>
  <c r="X10" i="4"/>
  <c r="W10" i="4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E10" i="4"/>
  <c r="W6" i="4"/>
  <c r="X6" i="4" s="1"/>
  <c r="M5" i="4"/>
  <c r="K40" i="4" s="1"/>
  <c r="D61" i="4" l="1"/>
  <c r="A55" i="4"/>
  <c r="B54" i="4"/>
  <c r="D152" i="4"/>
  <c r="D151" i="4"/>
  <c r="D150" i="4"/>
  <c r="D149" i="4"/>
  <c r="D148" i="4"/>
  <c r="D147" i="4"/>
  <c r="D146" i="4"/>
  <c r="D145" i="4"/>
  <c r="D144" i="4"/>
  <c r="D143" i="4"/>
  <c r="D142" i="4"/>
  <c r="D141" i="4"/>
  <c r="D140" i="4"/>
  <c r="D139" i="4"/>
  <c r="D138" i="4"/>
  <c r="D137" i="4"/>
  <c r="D136" i="4"/>
  <c r="D135" i="4"/>
  <c r="D134" i="4"/>
  <c r="D133" i="4"/>
  <c r="D132" i="4"/>
  <c r="D131" i="4"/>
  <c r="D130" i="4"/>
  <c r="D129" i="4"/>
  <c r="D128" i="4"/>
  <c r="D127" i="4"/>
  <c r="D126" i="4"/>
  <c r="D125" i="4"/>
  <c r="D124" i="4"/>
  <c r="D123" i="4"/>
  <c r="D122" i="4"/>
  <c r="D121" i="4"/>
  <c r="D120" i="4"/>
  <c r="D119" i="4"/>
  <c r="D118" i="4"/>
  <c r="D117" i="4"/>
  <c r="D116" i="4"/>
  <c r="D115" i="4"/>
  <c r="D114" i="4"/>
  <c r="D113" i="4"/>
  <c r="D112" i="4"/>
  <c r="D111" i="4"/>
  <c r="D110" i="4"/>
  <c r="D109" i="4"/>
  <c r="D108" i="4"/>
  <c r="D107" i="4"/>
  <c r="D106" i="4"/>
  <c r="D105" i="4"/>
  <c r="D104" i="4"/>
  <c r="D103" i="4"/>
  <c r="D102" i="4"/>
  <c r="D101" i="4"/>
  <c r="D100" i="4"/>
  <c r="D99" i="4"/>
  <c r="D98" i="4"/>
  <c r="D97" i="4"/>
  <c r="D96" i="4"/>
  <c r="D95" i="4"/>
  <c r="D94" i="4"/>
  <c r="D93" i="4"/>
  <c r="D92" i="4"/>
  <c r="D91" i="4"/>
  <c r="D90" i="4"/>
  <c r="D89" i="4"/>
  <c r="D88" i="4"/>
  <c r="D87" i="4"/>
  <c r="D86" i="4"/>
  <c r="D85" i="4"/>
  <c r="D84" i="4"/>
  <c r="D83" i="4"/>
  <c r="D82" i="4"/>
  <c r="D81" i="4"/>
  <c r="D80" i="4"/>
  <c r="D79" i="4"/>
  <c r="D78" i="4"/>
  <c r="D77" i="4"/>
  <c r="D76" i="4"/>
  <c r="D75" i="4"/>
  <c r="D74" i="4"/>
  <c r="D73" i="4"/>
  <c r="D72" i="4"/>
  <c r="D71" i="4"/>
  <c r="D70" i="4"/>
  <c r="F20" i="4"/>
  <c r="J20" i="4"/>
  <c r="N20" i="4"/>
  <c r="R20" i="4"/>
  <c r="V20" i="4"/>
  <c r="F21" i="4"/>
  <c r="J21" i="4"/>
  <c r="N21" i="4"/>
  <c r="R21" i="4"/>
  <c r="V21" i="4"/>
  <c r="E26" i="4"/>
  <c r="I26" i="4"/>
  <c r="M26" i="4"/>
  <c r="Q26" i="4"/>
  <c r="U26" i="4"/>
  <c r="I20" i="4"/>
  <c r="M20" i="4"/>
  <c r="Q20" i="4"/>
  <c r="U20" i="4"/>
  <c r="I21" i="4"/>
  <c r="M21" i="4"/>
  <c r="Q21" i="4"/>
  <c r="U21" i="4"/>
  <c r="H26" i="4"/>
  <c r="L26" i="4"/>
  <c r="P26" i="4"/>
  <c r="T26" i="4"/>
  <c r="X26" i="4"/>
  <c r="D53" i="4"/>
  <c r="D54" i="4"/>
  <c r="D55" i="4"/>
  <c r="D56" i="4"/>
  <c r="D57" i="4"/>
  <c r="D58" i="4"/>
  <c r="D59" i="4"/>
  <c r="D60" i="4"/>
  <c r="D20" i="4"/>
  <c r="H20" i="4"/>
  <c r="L20" i="4"/>
  <c r="P20" i="4"/>
  <c r="T20" i="4"/>
  <c r="H21" i="4"/>
  <c r="L21" i="4"/>
  <c r="P21" i="4"/>
  <c r="T21" i="4"/>
  <c r="X21" i="4"/>
  <c r="G26" i="4"/>
  <c r="K26" i="4"/>
  <c r="O26" i="4"/>
  <c r="S26" i="4"/>
  <c r="W26" i="4"/>
  <c r="B53" i="4"/>
  <c r="Y17" i="4"/>
  <c r="X20" i="4" s="1"/>
  <c r="G20" i="4"/>
  <c r="K20" i="4"/>
  <c r="O20" i="4"/>
  <c r="S20" i="4"/>
  <c r="W20" i="4"/>
  <c r="G21" i="4"/>
  <c r="K21" i="4"/>
  <c r="O21" i="4"/>
  <c r="S21" i="4"/>
  <c r="W21" i="4"/>
  <c r="F26" i="4"/>
  <c r="J26" i="4"/>
  <c r="N26" i="4"/>
  <c r="R26" i="4"/>
  <c r="V26" i="4"/>
  <c r="D63" i="4"/>
  <c r="D64" i="4"/>
  <c r="D65" i="4"/>
  <c r="D66" i="4"/>
  <c r="D67" i="4"/>
  <c r="D68" i="4"/>
  <c r="D69" i="4"/>
  <c r="Y21" i="4" l="1"/>
  <c r="V47" i="4"/>
  <c r="A56" i="4"/>
  <c r="B55" i="4"/>
  <c r="A57" i="4" l="1"/>
  <c r="B56" i="4"/>
  <c r="A58" i="4" l="1"/>
  <c r="B57" i="4"/>
  <c r="A59" i="4" l="1"/>
  <c r="B58" i="4"/>
  <c r="A60" i="4" l="1"/>
  <c r="B59" i="4"/>
  <c r="B60" i="4" l="1"/>
  <c r="A61" i="4"/>
  <c r="A62" i="4" l="1"/>
  <c r="B61" i="4"/>
  <c r="A63" i="4" l="1"/>
  <c r="B62" i="4"/>
  <c r="A64" i="4" l="1"/>
  <c r="B63" i="4"/>
  <c r="A65" i="4" l="1"/>
  <c r="B64" i="4"/>
  <c r="A66" i="4" l="1"/>
  <c r="B65" i="4"/>
  <c r="A67" i="4" l="1"/>
  <c r="B66" i="4"/>
  <c r="A68" i="4" l="1"/>
  <c r="B67" i="4"/>
  <c r="A69" i="4" l="1"/>
  <c r="B68" i="4"/>
  <c r="A70" i="4" l="1"/>
  <c r="B69" i="4"/>
  <c r="A71" i="4" l="1"/>
  <c r="B70" i="4"/>
  <c r="A72" i="4" l="1"/>
  <c r="B71" i="4"/>
  <c r="A73" i="4" l="1"/>
  <c r="B72" i="4"/>
  <c r="A74" i="4" l="1"/>
  <c r="B73" i="4"/>
  <c r="A75" i="4" l="1"/>
  <c r="B74" i="4"/>
  <c r="A76" i="4" l="1"/>
  <c r="B75" i="4"/>
  <c r="A77" i="4" l="1"/>
  <c r="B76" i="4"/>
  <c r="A78" i="4" l="1"/>
  <c r="B77" i="4"/>
  <c r="A79" i="4" l="1"/>
  <c r="B78" i="4"/>
  <c r="A80" i="4" l="1"/>
  <c r="B79" i="4"/>
  <c r="A81" i="4" l="1"/>
  <c r="B80" i="4"/>
  <c r="A82" i="4" l="1"/>
  <c r="B81" i="4"/>
  <c r="A83" i="4" l="1"/>
  <c r="B82" i="4"/>
  <c r="A84" i="4" l="1"/>
  <c r="B83" i="4"/>
  <c r="A85" i="4" l="1"/>
  <c r="B84" i="4"/>
  <c r="A86" i="4" l="1"/>
  <c r="B85" i="4"/>
  <c r="A87" i="4" l="1"/>
  <c r="B86" i="4"/>
  <c r="A88" i="4" l="1"/>
  <c r="B87" i="4"/>
  <c r="A89" i="4" l="1"/>
  <c r="B88" i="4"/>
  <c r="A90" i="4" l="1"/>
  <c r="B89" i="4"/>
  <c r="A91" i="4" l="1"/>
  <c r="B90" i="4"/>
  <c r="A92" i="4" l="1"/>
  <c r="B91" i="4"/>
  <c r="A93" i="4" l="1"/>
  <c r="B92" i="4"/>
  <c r="A94" i="4" l="1"/>
  <c r="B93" i="4"/>
  <c r="A95" i="4" l="1"/>
  <c r="B94" i="4"/>
  <c r="A96" i="4" l="1"/>
  <c r="B95" i="4"/>
  <c r="A97" i="4" l="1"/>
  <c r="B96" i="4"/>
  <c r="A98" i="4" l="1"/>
  <c r="B97" i="4"/>
  <c r="A99" i="4" l="1"/>
  <c r="B98" i="4"/>
  <c r="A100" i="4" l="1"/>
  <c r="B99" i="4"/>
  <c r="A101" i="4" l="1"/>
  <c r="B100" i="4"/>
  <c r="A102" i="4" l="1"/>
  <c r="B101" i="4"/>
  <c r="A103" i="4" l="1"/>
  <c r="B102" i="4"/>
  <c r="A104" i="4" l="1"/>
  <c r="B103" i="4"/>
  <c r="A105" i="4" l="1"/>
  <c r="B104" i="4"/>
  <c r="A106" i="4" l="1"/>
  <c r="B105" i="4"/>
  <c r="A107" i="4" l="1"/>
  <c r="B106" i="4"/>
  <c r="A108" i="4" l="1"/>
  <c r="B107" i="4"/>
  <c r="A109" i="4" l="1"/>
  <c r="B108" i="4"/>
  <c r="A110" i="4" l="1"/>
  <c r="B109" i="4"/>
  <c r="A111" i="4" l="1"/>
  <c r="B110" i="4"/>
  <c r="A112" i="4" l="1"/>
  <c r="B111" i="4"/>
  <c r="A113" i="4" l="1"/>
  <c r="B112" i="4"/>
  <c r="A114" i="4" l="1"/>
  <c r="B113" i="4"/>
  <c r="A115" i="4" l="1"/>
  <c r="B114" i="4"/>
  <c r="A116" i="4" l="1"/>
  <c r="B115" i="4"/>
  <c r="A117" i="4" l="1"/>
  <c r="B116" i="4"/>
  <c r="A118" i="4" l="1"/>
  <c r="B117" i="4"/>
  <c r="A119" i="4" l="1"/>
  <c r="B118" i="4"/>
  <c r="A120" i="4" l="1"/>
  <c r="B119" i="4"/>
  <c r="A121" i="4" l="1"/>
  <c r="B120" i="4"/>
  <c r="A122" i="4" l="1"/>
  <c r="B121" i="4"/>
  <c r="A123" i="4" l="1"/>
  <c r="B122" i="4"/>
  <c r="A124" i="4" l="1"/>
  <c r="B123" i="4"/>
  <c r="A125" i="4" l="1"/>
  <c r="B124" i="4"/>
  <c r="A126" i="4" l="1"/>
  <c r="B125" i="4"/>
  <c r="A127" i="4" l="1"/>
  <c r="B126" i="4"/>
  <c r="A128" i="4" l="1"/>
  <c r="B127" i="4"/>
  <c r="A129" i="4" l="1"/>
  <c r="B128" i="4"/>
  <c r="A130" i="4" l="1"/>
  <c r="B129" i="4"/>
  <c r="A131" i="4" l="1"/>
  <c r="B130" i="4"/>
  <c r="A132" i="4" l="1"/>
  <c r="B131" i="4"/>
  <c r="A133" i="4" l="1"/>
  <c r="B132" i="4"/>
  <c r="A134" i="4" l="1"/>
  <c r="B133" i="4"/>
  <c r="A135" i="4" l="1"/>
  <c r="B134" i="4"/>
  <c r="A136" i="4" l="1"/>
  <c r="B135" i="4"/>
  <c r="A137" i="4" l="1"/>
  <c r="B136" i="4"/>
  <c r="A138" i="4" l="1"/>
  <c r="B137" i="4"/>
  <c r="A139" i="4" l="1"/>
  <c r="B138" i="4"/>
  <c r="A140" i="4" l="1"/>
  <c r="B139" i="4"/>
  <c r="A141" i="4" l="1"/>
  <c r="B140" i="4"/>
  <c r="A142" i="4" l="1"/>
  <c r="B141" i="4"/>
  <c r="A143" i="4" l="1"/>
  <c r="B142" i="4"/>
  <c r="A144" i="4" l="1"/>
  <c r="B143" i="4"/>
  <c r="A145" i="4" l="1"/>
  <c r="B144" i="4"/>
  <c r="A146" i="4" l="1"/>
  <c r="B145" i="4"/>
  <c r="A147" i="4" l="1"/>
  <c r="B146" i="4"/>
  <c r="A148" i="4" l="1"/>
  <c r="B147" i="4"/>
  <c r="A149" i="4" l="1"/>
  <c r="B148" i="4"/>
  <c r="A150" i="4" l="1"/>
  <c r="B149" i="4"/>
  <c r="A151" i="4" l="1"/>
  <c r="B150" i="4"/>
  <c r="A152" i="4" l="1"/>
  <c r="B152" i="4" s="1"/>
  <c r="B151" i="4"/>
  <c r="J38" i="4"/>
  <c r="I39" i="4"/>
  <c r="T39" i="4"/>
  <c r="U38" i="4"/>
  <c r="Y116" i="4"/>
  <c r="G38" i="4"/>
  <c r="F39" i="4"/>
  <c r="U39" i="4"/>
  <c r="V38" i="4"/>
  <c r="R38" i="4"/>
  <c r="Q39" i="4"/>
  <c r="Y122" i="4"/>
  <c r="R45" i="4"/>
  <c r="Y87" i="4"/>
  <c r="Y39" i="4"/>
  <c r="Q45" i="4"/>
  <c r="K44" i="4"/>
  <c r="Y60" i="4"/>
  <c r="V152" i="4"/>
  <c r="Y81" i="4"/>
  <c r="Y103" i="4"/>
  <c r="Y127" i="4"/>
  <c r="Y143" i="4"/>
  <c r="M44" i="4"/>
  <c r="Y78" i="4"/>
  <c r="Y102" i="4"/>
  <c r="L38" i="4"/>
  <c r="K39" i="4"/>
  <c r="Y84" i="4"/>
  <c r="Y133" i="4"/>
  <c r="M39" i="4"/>
  <c r="N38" i="4"/>
  <c r="I152" i="4"/>
  <c r="Y128" i="4"/>
  <c r="Q44" i="4"/>
  <c r="E44" i="4"/>
  <c r="M31" i="4"/>
  <c r="V39" i="4"/>
  <c r="W38" i="4"/>
  <c r="Y136" i="4"/>
  <c r="K38" i="4"/>
  <c r="J39" i="4"/>
  <c r="H38" i="4"/>
  <c r="G39" i="4"/>
  <c r="I38" i="4"/>
  <c r="H39" i="4"/>
  <c r="Y111" i="4"/>
  <c r="Y85" i="4"/>
  <c r="L152" i="4"/>
  <c r="Y130" i="4"/>
  <c r="G44" i="4"/>
  <c r="Y75" i="4"/>
  <c r="Y150" i="4"/>
  <c r="Y97" i="4"/>
  <c r="Y104" i="4"/>
  <c r="P44" i="4"/>
  <c r="Y149" i="4"/>
  <c r="Y141" i="4"/>
  <c r="Y145" i="4"/>
  <c r="Y88" i="4"/>
  <c r="I44" i="4"/>
  <c r="H44" i="4"/>
  <c r="E38" i="4"/>
  <c r="Y72" i="4"/>
  <c r="W31" i="4"/>
  <c r="T44" i="4"/>
  <c r="X39" i="4"/>
  <c r="Y56" i="4"/>
  <c r="Y64" i="4"/>
  <c r="Y68" i="4"/>
  <c r="Y76" i="4"/>
  <c r="Y80" i="4"/>
  <c r="Y92" i="4"/>
  <c r="Y96" i="4"/>
  <c r="Y100" i="4"/>
  <c r="Y108" i="4"/>
  <c r="Y112" i="4"/>
  <c r="Y120" i="4"/>
  <c r="Y124" i="4"/>
  <c r="Y132" i="4"/>
  <c r="N39" i="4"/>
  <c r="O38" i="4"/>
  <c r="Y107" i="4"/>
  <c r="S44" i="4"/>
  <c r="R43" i="4"/>
  <c r="I45" i="4"/>
  <c r="E39" i="4"/>
  <c r="F38" i="4"/>
  <c r="T45" i="4"/>
  <c r="I43" i="4"/>
  <c r="J44" i="4"/>
  <c r="Y70" i="4"/>
  <c r="Y123" i="4"/>
  <c r="U152" i="4"/>
  <c r="Y152" i="4"/>
  <c r="Y131" i="4"/>
  <c r="Y147" i="4"/>
  <c r="M45" i="4"/>
  <c r="Y82" i="4"/>
  <c r="Y106" i="4"/>
  <c r="S38" i="4"/>
  <c r="R39" i="4"/>
  <c r="Y144" i="4"/>
  <c r="U44" i="4"/>
  <c r="T43" i="4"/>
  <c r="X43" i="4"/>
  <c r="X45" i="4"/>
  <c r="Y140" i="4"/>
  <c r="W44" i="4"/>
  <c r="L39" i="4"/>
  <c r="M38" i="4"/>
  <c r="Y148" i="4"/>
  <c r="Y151" i="4"/>
  <c r="X148" i="4"/>
  <c r="X149" i="4"/>
  <c r="X150" i="4"/>
  <c r="X151" i="4"/>
  <c r="X152" i="4"/>
  <c r="O33" i="4"/>
  <c r="F43" i="4"/>
  <c r="F45" i="4"/>
  <c r="Y69" i="4"/>
  <c r="T149" i="4"/>
  <c r="T150" i="4"/>
  <c r="T151" i="4"/>
  <c r="T152" i="4"/>
  <c r="Y101" i="4"/>
  <c r="O44" i="4"/>
  <c r="X5" i="4"/>
  <c r="Y138" i="4"/>
  <c r="Y142" i="4"/>
  <c r="X147" i="4"/>
  <c r="X141" i="4"/>
  <c r="X142" i="4"/>
  <c r="X143" i="4"/>
  <c r="X144" i="4"/>
  <c r="X145" i="4"/>
  <c r="X146" i="4"/>
  <c r="Y146" i="4"/>
  <c r="Y55" i="4"/>
  <c r="H43" i="4"/>
  <c r="H45" i="4"/>
  <c r="G43" i="4"/>
  <c r="G45" i="4"/>
  <c r="K151" i="4"/>
  <c r="K152" i="4"/>
  <c r="V44" i="4"/>
  <c r="S43" i="4"/>
  <c r="S45" i="4"/>
  <c r="Y53" i="4"/>
  <c r="Y57" i="4"/>
  <c r="Y61" i="4"/>
  <c r="Y65" i="4"/>
  <c r="X38" i="4"/>
  <c r="W39" i="4"/>
  <c r="T38" i="4"/>
  <c r="S39" i="4"/>
  <c r="L44" i="4"/>
  <c r="R31" i="4"/>
  <c r="Y134" i="4"/>
  <c r="Y66" i="4"/>
  <c r="Y135" i="4"/>
  <c r="S152" i="4"/>
  <c r="U150" i="4"/>
  <c r="U151" i="4"/>
  <c r="Y90" i="4"/>
  <c r="Y110" i="4"/>
  <c r="N44" i="4"/>
  <c r="M43" i="4"/>
  <c r="X44" i="4"/>
  <c r="J151" i="4"/>
  <c r="J152" i="4"/>
  <c r="Y73" i="4"/>
  <c r="J43" i="4"/>
  <c r="J45" i="4"/>
  <c r="V43" i="4"/>
  <c r="V45" i="4"/>
  <c r="O39" i="4"/>
  <c r="P38" i="4"/>
  <c r="P39" i="4"/>
  <c r="Q38" i="4"/>
  <c r="Y83" i="4"/>
  <c r="R44" i="4"/>
  <c r="Q43" i="4"/>
  <c r="Y89" i="4"/>
  <c r="F151" i="4"/>
  <c r="F152" i="4"/>
  <c r="Y121" i="4"/>
  <c r="O43" i="4"/>
  <c r="O45" i="4"/>
  <c r="Y126" i="4"/>
  <c r="F44" i="4"/>
  <c r="Y77" i="4"/>
  <c r="Y109" i="4"/>
  <c r="Q150" i="4"/>
  <c r="Q151" i="4"/>
  <c r="Q152" i="4"/>
  <c r="N43" i="4"/>
  <c r="N45" i="4"/>
  <c r="G152" i="4"/>
  <c r="X140" i="4"/>
  <c r="X139" i="4"/>
  <c r="Y139" i="4"/>
  <c r="Y62" i="4"/>
  <c r="Y44" i="4"/>
  <c r="P47" i="4"/>
  <c r="Y67" i="4"/>
  <c r="Y91" i="4"/>
  <c r="L43" i="4"/>
  <c r="L45" i="4"/>
  <c r="Y129" i="4"/>
  <c r="Y54" i="4"/>
  <c r="Y58" i="4"/>
  <c r="Y74" i="4"/>
  <c r="Y86" i="4"/>
  <c r="Y94" i="4"/>
  <c r="Y98" i="4"/>
  <c r="Y114" i="4"/>
  <c r="Y118" i="4"/>
  <c r="Y95" i="4"/>
  <c r="N151" i="4"/>
  <c r="N152" i="4"/>
  <c r="Y119" i="4"/>
  <c r="Y117" i="4"/>
  <c r="P151" i="4"/>
  <c r="P152" i="4"/>
  <c r="Y105" i="4"/>
  <c r="P31" i="4"/>
  <c r="Y99" i="4"/>
  <c r="Y93" i="4"/>
  <c r="Y125" i="4"/>
  <c r="E152" i="4"/>
  <c r="F150" i="4"/>
  <c r="H152" i="4"/>
  <c r="K43" i="4"/>
  <c r="K45" i="4"/>
  <c r="T148" i="4"/>
  <c r="N150" i="4"/>
  <c r="E43" i="4"/>
  <c r="E45" i="4"/>
  <c r="Y71" i="4"/>
  <c r="U148" i="4"/>
  <c r="U149" i="4"/>
  <c r="Y59" i="4"/>
  <c r="Y79" i="4"/>
  <c r="P43" i="4"/>
  <c r="P45" i="4"/>
  <c r="D43" i="4"/>
  <c r="K47" i="4"/>
  <c r="F47" i="4"/>
  <c r="P149" i="4"/>
  <c r="P150" i="4"/>
  <c r="F148" i="4"/>
  <c r="F149" i="4"/>
  <c r="M151" i="4"/>
  <c r="M152" i="4"/>
  <c r="K149" i="4"/>
  <c r="K150" i="4"/>
  <c r="Y63" i="4"/>
  <c r="Y113" i="4"/>
  <c r="X138" i="4"/>
  <c r="X117" i="4"/>
  <c r="X118" i="4"/>
  <c r="X119" i="4"/>
  <c r="X120" i="4"/>
  <c r="X121" i="4"/>
  <c r="X122" i="4"/>
  <c r="X123" i="4"/>
  <c r="X124" i="4"/>
  <c r="X125" i="4"/>
  <c r="X126" i="4"/>
  <c r="X127" i="4"/>
  <c r="X128" i="4"/>
  <c r="X129" i="4"/>
  <c r="X130" i="4"/>
  <c r="X131" i="4"/>
  <c r="X132" i="4"/>
  <c r="X133" i="4"/>
  <c r="X134" i="4"/>
  <c r="X135" i="4"/>
  <c r="X136" i="4"/>
  <c r="X137" i="4"/>
  <c r="Y137" i="4"/>
  <c r="H31" i="4"/>
  <c r="U43" i="4"/>
  <c r="U45" i="4"/>
  <c r="S148" i="4"/>
  <c r="S149" i="4"/>
  <c r="S150" i="4"/>
  <c r="S151" i="4"/>
  <c r="Q148" i="4"/>
  <c r="Q149" i="4"/>
  <c r="L150" i="4"/>
  <c r="L151" i="4"/>
  <c r="U145" i="4"/>
  <c r="U146" i="4"/>
  <c r="U147" i="4"/>
  <c r="L147" i="4"/>
  <c r="L148" i="4"/>
  <c r="L149" i="4"/>
  <c r="R150" i="4"/>
  <c r="R151" i="4"/>
  <c r="R152" i="4"/>
  <c r="W43" i="4"/>
  <c r="W45" i="4"/>
  <c r="Y115" i="4"/>
  <c r="X53" i="4"/>
  <c r="X54" i="4"/>
  <c r="X55" i="4"/>
  <c r="X56" i="4"/>
  <c r="X57" i="4"/>
  <c r="X58" i="4"/>
  <c r="X59" i="4"/>
  <c r="X60" i="4"/>
  <c r="X61" i="4"/>
  <c r="X62" i="4"/>
  <c r="X63" i="4"/>
  <c r="X64" i="4"/>
  <c r="X65" i="4"/>
  <c r="X66" i="4"/>
  <c r="X67" i="4"/>
  <c r="X68" i="4"/>
  <c r="X69" i="4"/>
  <c r="X70" i="4"/>
  <c r="X71" i="4"/>
  <c r="X72" i="4"/>
  <c r="X73" i="4"/>
  <c r="X74" i="4"/>
  <c r="X75" i="4"/>
  <c r="X76" i="4"/>
  <c r="X77" i="4"/>
  <c r="X78" i="4"/>
  <c r="X79" i="4"/>
  <c r="X80" i="4"/>
  <c r="X81" i="4"/>
  <c r="X82" i="4"/>
  <c r="X83" i="4"/>
  <c r="X84" i="4"/>
  <c r="X85" i="4"/>
  <c r="X86" i="4"/>
  <c r="X87" i="4"/>
  <c r="X88" i="4"/>
  <c r="X89" i="4"/>
  <c r="X90" i="4"/>
  <c r="X91" i="4"/>
  <c r="X92" i="4"/>
  <c r="X93" i="4"/>
  <c r="X94" i="4"/>
  <c r="X95" i="4"/>
  <c r="X96" i="4"/>
  <c r="X97" i="4"/>
  <c r="X98" i="4"/>
  <c r="X99" i="4"/>
  <c r="X100" i="4"/>
  <c r="X101" i="4"/>
  <c r="X102" i="4"/>
  <c r="X103" i="4"/>
  <c r="X104" i="4"/>
  <c r="X105" i="4"/>
  <c r="X106" i="4"/>
  <c r="X107" i="4"/>
  <c r="X108" i="4"/>
  <c r="X109" i="4"/>
  <c r="X110" i="4"/>
  <c r="X111" i="4"/>
  <c r="X112" i="4"/>
  <c r="X113" i="4"/>
  <c r="X114" i="4"/>
  <c r="X115" i="4"/>
  <c r="X116" i="4"/>
  <c r="O144" i="4"/>
  <c r="O145" i="4"/>
  <c r="O146" i="4"/>
  <c r="O147" i="4"/>
  <c r="O148" i="4"/>
  <c r="O149" i="4"/>
  <c r="O150" i="4"/>
  <c r="O151" i="4"/>
  <c r="O152" i="4"/>
  <c r="K145" i="4"/>
  <c r="K146" i="4"/>
  <c r="K147" i="4"/>
  <c r="K148" i="4"/>
  <c r="R146" i="4"/>
  <c r="R147" i="4"/>
  <c r="R148" i="4"/>
  <c r="R149" i="4"/>
  <c r="P143" i="4"/>
  <c r="P144" i="4"/>
  <c r="P145" i="4"/>
  <c r="P146" i="4"/>
  <c r="P147" i="4"/>
  <c r="P148" i="4"/>
  <c r="G148" i="4"/>
  <c r="G149" i="4"/>
  <c r="G150" i="4"/>
  <c r="G151" i="4"/>
  <c r="I148" i="4"/>
  <c r="I149" i="4"/>
  <c r="I150" i="4"/>
  <c r="I151" i="4"/>
  <c r="F142" i="4"/>
  <c r="F143" i="4"/>
  <c r="F144" i="4"/>
  <c r="F145" i="4"/>
  <c r="F146" i="4"/>
  <c r="F147" i="4"/>
  <c r="D38" i="4"/>
  <c r="Y38" i="4"/>
  <c r="U144" i="4"/>
  <c r="R145" i="4"/>
  <c r="R144" i="4"/>
  <c r="D36" i="4"/>
  <c r="D37" i="4"/>
  <c r="D39" i="4"/>
  <c r="W5" i="4"/>
  <c r="W7" i="4"/>
  <c r="X7" i="4"/>
  <c r="G31" i="4"/>
  <c r="X37" i="4"/>
  <c r="K41" i="4"/>
  <c r="Q40" i="4"/>
  <c r="Q41" i="4"/>
  <c r="H151" i="4"/>
  <c r="W149" i="4"/>
  <c r="W150" i="4"/>
  <c r="W151" i="4"/>
  <c r="W152" i="4"/>
  <c r="T143" i="4"/>
  <c r="T144" i="4"/>
  <c r="T145" i="4"/>
  <c r="T146" i="4"/>
  <c r="T147" i="4"/>
  <c r="F136" i="4"/>
  <c r="F137" i="4"/>
  <c r="F138" i="4"/>
  <c r="F139" i="4"/>
  <c r="F140" i="4"/>
  <c r="F141" i="4"/>
  <c r="F135" i="4"/>
  <c r="S146" i="4"/>
  <c r="S147" i="4"/>
  <c r="L146" i="4"/>
  <c r="M144" i="4"/>
  <c r="M145" i="4"/>
  <c r="M146" i="4"/>
  <c r="M147" i="4"/>
  <c r="M148" i="4"/>
  <c r="M149" i="4"/>
  <c r="M150" i="4"/>
  <c r="L141" i="4"/>
  <c r="L142" i="4"/>
  <c r="L143" i="4"/>
  <c r="L144" i="4"/>
  <c r="L145" i="4"/>
  <c r="Q139" i="4"/>
  <c r="Q140" i="4"/>
  <c r="Q141" i="4"/>
  <c r="Q142" i="4"/>
  <c r="Q143" i="4"/>
  <c r="Q144" i="4"/>
  <c r="Q145" i="4"/>
  <c r="Q146" i="4"/>
  <c r="Q147" i="4"/>
  <c r="O139" i="4"/>
  <c r="O140" i="4"/>
  <c r="O141" i="4"/>
  <c r="O142" i="4"/>
  <c r="O143" i="4"/>
  <c r="P131" i="4"/>
  <c r="P132" i="4"/>
  <c r="P133" i="4"/>
  <c r="P134" i="4"/>
  <c r="P135" i="4"/>
  <c r="P136" i="4"/>
  <c r="P137" i="4"/>
  <c r="P138" i="4"/>
  <c r="P139" i="4"/>
  <c r="P140" i="4"/>
  <c r="P141" i="4"/>
  <c r="P142" i="4"/>
  <c r="L136" i="4"/>
  <c r="L137" i="4"/>
  <c r="L138" i="4"/>
  <c r="L139" i="4"/>
  <c r="L140" i="4"/>
  <c r="T138" i="4"/>
  <c r="T139" i="4"/>
  <c r="T140" i="4"/>
  <c r="T141" i="4"/>
  <c r="T142" i="4"/>
  <c r="M140" i="4"/>
  <c r="M141" i="4"/>
  <c r="M142" i="4"/>
  <c r="M143" i="4"/>
  <c r="F134" i="4"/>
  <c r="M136" i="4"/>
  <c r="M137" i="4"/>
  <c r="M138" i="4"/>
  <c r="M139" i="4"/>
  <c r="J141" i="4"/>
  <c r="J142" i="4"/>
  <c r="J143" i="4"/>
  <c r="J144" i="4"/>
  <c r="J145" i="4"/>
  <c r="J146" i="4"/>
  <c r="J147" i="4"/>
  <c r="J148" i="4"/>
  <c r="J149" i="4"/>
  <c r="J150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X29" i="4"/>
  <c r="X36" i="4"/>
  <c r="H143" i="4"/>
  <c r="H144" i="4"/>
  <c r="H145" i="4"/>
  <c r="H146" i="4"/>
  <c r="H147" i="4"/>
  <c r="H148" i="4"/>
  <c r="H149" i="4"/>
  <c r="H150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G139" i="4"/>
  <c r="G140" i="4"/>
  <c r="G141" i="4"/>
  <c r="G142" i="4"/>
  <c r="G143" i="4"/>
  <c r="G144" i="4"/>
  <c r="G145" i="4"/>
  <c r="G146" i="4"/>
  <c r="G147" i="4"/>
  <c r="I139" i="4"/>
  <c r="I140" i="4"/>
  <c r="I141" i="4"/>
  <c r="I142" i="4"/>
  <c r="I143" i="4"/>
  <c r="I144" i="4"/>
  <c r="I145" i="4"/>
  <c r="I146" i="4"/>
  <c r="I147" i="4"/>
  <c r="V139" i="4"/>
  <c r="V140" i="4"/>
  <c r="V141" i="4"/>
  <c r="V142" i="4"/>
  <c r="V143" i="4"/>
  <c r="V144" i="4"/>
  <c r="V145" i="4"/>
  <c r="V146" i="4"/>
  <c r="V147" i="4"/>
  <c r="V148" i="4"/>
  <c r="V149" i="4"/>
  <c r="V150" i="4"/>
  <c r="V151" i="4"/>
  <c r="N141" i="4"/>
  <c r="N142" i="4"/>
  <c r="N143" i="4"/>
  <c r="N144" i="4"/>
  <c r="N145" i="4"/>
  <c r="N146" i="4"/>
  <c r="N147" i="4"/>
  <c r="N148" i="4"/>
  <c r="N149" i="4"/>
  <c r="W140" i="4"/>
  <c r="W141" i="4"/>
  <c r="W142" i="4"/>
  <c r="W143" i="4"/>
  <c r="W144" i="4"/>
  <c r="W145" i="4"/>
  <c r="W146" i="4"/>
  <c r="W147" i="4"/>
  <c r="W148" i="4"/>
  <c r="P128" i="4"/>
  <c r="P129" i="4"/>
  <c r="P130" i="4"/>
  <c r="H140" i="4"/>
  <c r="H141" i="4"/>
  <c r="H142" i="4"/>
  <c r="U135" i="4"/>
  <c r="U136" i="4"/>
  <c r="U137" i="4"/>
  <c r="U138" i="4"/>
  <c r="U139" i="4"/>
  <c r="U140" i="4"/>
  <c r="U141" i="4"/>
  <c r="U142" i="4"/>
  <c r="U143" i="4"/>
  <c r="V135" i="4"/>
  <c r="V136" i="4"/>
  <c r="V137" i="4"/>
  <c r="V138" i="4"/>
  <c r="T134" i="4"/>
  <c r="T135" i="4"/>
  <c r="T136" i="4"/>
  <c r="T137" i="4"/>
  <c r="G137" i="4"/>
  <c r="G138" i="4"/>
  <c r="J137" i="4"/>
  <c r="J138" i="4"/>
  <c r="J139" i="4"/>
  <c r="J140" i="4"/>
  <c r="V132" i="4"/>
  <c r="V133" i="4"/>
  <c r="V134" i="4"/>
  <c r="I135" i="4"/>
  <c r="I136" i="4"/>
  <c r="I137" i="4"/>
  <c r="I138" i="4"/>
  <c r="W135" i="4"/>
  <c r="W136" i="4"/>
  <c r="W137" i="4"/>
  <c r="W138" i="4"/>
  <c r="W139" i="4"/>
  <c r="E137" i="4"/>
  <c r="E138" i="4"/>
  <c r="E139" i="4"/>
  <c r="Q133" i="4"/>
  <c r="Q134" i="4"/>
  <c r="Q135" i="4"/>
  <c r="Q136" i="4"/>
  <c r="Q137" i="4"/>
  <c r="Q138" i="4"/>
  <c r="O135" i="4"/>
  <c r="O136" i="4"/>
  <c r="O137" i="4"/>
  <c r="O138" i="4"/>
  <c r="J131" i="4"/>
  <c r="J132" i="4"/>
  <c r="J133" i="4"/>
  <c r="J134" i="4"/>
  <c r="J135" i="4"/>
  <c r="J136" i="4"/>
  <c r="P122" i="4"/>
  <c r="P123" i="4"/>
  <c r="P124" i="4"/>
  <c r="P125" i="4"/>
  <c r="P126" i="4"/>
  <c r="P127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I127" i="4"/>
  <c r="I128" i="4"/>
  <c r="I129" i="4"/>
  <c r="I130" i="4"/>
  <c r="I131" i="4"/>
  <c r="I132" i="4"/>
  <c r="I133" i="4"/>
  <c r="I134" i="4"/>
  <c r="H137" i="4"/>
  <c r="H138" i="4"/>
  <c r="H139" i="4"/>
  <c r="U129" i="4"/>
  <c r="U130" i="4"/>
  <c r="U131" i="4"/>
  <c r="U132" i="4"/>
  <c r="U133" i="4"/>
  <c r="U134" i="4"/>
  <c r="J128" i="4"/>
  <c r="J129" i="4"/>
  <c r="J130" i="4"/>
  <c r="V128" i="4"/>
  <c r="V129" i="4"/>
  <c r="V130" i="4"/>
  <c r="V131" i="4"/>
  <c r="H130" i="4"/>
  <c r="H131" i="4"/>
  <c r="H132" i="4"/>
  <c r="H133" i="4"/>
  <c r="H134" i="4"/>
  <c r="H135" i="4"/>
  <c r="H136" i="4"/>
  <c r="N139" i="4"/>
  <c r="N140" i="4"/>
  <c r="Q132" i="4"/>
  <c r="Q125" i="4"/>
  <c r="Q126" i="4"/>
  <c r="Q127" i="4"/>
  <c r="Q128" i="4"/>
  <c r="Q129" i="4"/>
  <c r="Q130" i="4"/>
  <c r="Q131" i="4"/>
  <c r="N138" i="4"/>
  <c r="U120" i="4"/>
  <c r="U121" i="4"/>
  <c r="U122" i="4"/>
  <c r="U123" i="4"/>
  <c r="U124" i="4"/>
  <c r="U125" i="4"/>
  <c r="U126" i="4"/>
  <c r="U127" i="4"/>
  <c r="U128" i="4"/>
  <c r="R139" i="4"/>
  <c r="R140" i="4"/>
  <c r="R141" i="4"/>
  <c r="R142" i="4"/>
  <c r="R143" i="4"/>
  <c r="G113" i="4"/>
  <c r="G114" i="4"/>
  <c r="G115" i="4"/>
  <c r="G116" i="4"/>
  <c r="I125" i="4"/>
  <c r="I126" i="4"/>
  <c r="T133" i="4"/>
  <c r="P120" i="4"/>
  <c r="P121" i="4"/>
  <c r="L134" i="4"/>
  <c r="L135" i="4"/>
  <c r="O132" i="4"/>
  <c r="O133" i="4"/>
  <c r="O134" i="4"/>
  <c r="W117" i="4"/>
  <c r="W118" i="4"/>
  <c r="W119" i="4"/>
  <c r="W120" i="4"/>
  <c r="W121" i="4"/>
  <c r="W122" i="4"/>
  <c r="W123" i="4"/>
  <c r="W124" i="4"/>
  <c r="W125" i="4"/>
  <c r="W126" i="4"/>
  <c r="W127" i="4"/>
  <c r="W128" i="4"/>
  <c r="W129" i="4"/>
  <c r="W130" i="4"/>
  <c r="W131" i="4"/>
  <c r="W132" i="4"/>
  <c r="W133" i="4"/>
  <c r="W134" i="4"/>
  <c r="R136" i="4"/>
  <c r="R137" i="4"/>
  <c r="R138" i="4"/>
  <c r="G110" i="4"/>
  <c r="G111" i="4"/>
  <c r="G112" i="4"/>
  <c r="J124" i="4"/>
  <c r="J125" i="4"/>
  <c r="J126" i="4"/>
  <c r="J127" i="4"/>
  <c r="K130" i="4"/>
  <c r="K131" i="4"/>
  <c r="K132" i="4"/>
  <c r="M132" i="4"/>
  <c r="M133" i="4"/>
  <c r="M134" i="4"/>
  <c r="M135" i="4"/>
  <c r="J122" i="4"/>
  <c r="J123" i="4"/>
  <c r="E136" i="4"/>
  <c r="K127" i="4"/>
  <c r="K128" i="4"/>
  <c r="K129" i="4"/>
  <c r="V122" i="4"/>
  <c r="V123" i="4"/>
  <c r="V124" i="4"/>
  <c r="V125" i="4"/>
  <c r="V126" i="4"/>
  <c r="V127" i="4"/>
  <c r="P114" i="4"/>
  <c r="P115" i="4"/>
  <c r="P116" i="4"/>
  <c r="P117" i="4"/>
  <c r="P118" i="4"/>
  <c r="P119" i="4"/>
  <c r="N122" i="4"/>
  <c r="N123" i="4"/>
  <c r="N124" i="4"/>
  <c r="N125" i="4"/>
  <c r="N126" i="4"/>
  <c r="N127" i="4"/>
  <c r="N128" i="4"/>
  <c r="N129" i="4"/>
  <c r="N130" i="4"/>
  <c r="N131" i="4"/>
  <c r="N132" i="4"/>
  <c r="N133" i="4"/>
  <c r="N134" i="4"/>
  <c r="N135" i="4"/>
  <c r="N136" i="4"/>
  <c r="N137" i="4"/>
  <c r="T117" i="4"/>
  <c r="T118" i="4"/>
  <c r="T119" i="4"/>
  <c r="T120" i="4"/>
  <c r="T121" i="4"/>
  <c r="T122" i="4"/>
  <c r="T123" i="4"/>
  <c r="T124" i="4"/>
  <c r="T125" i="4"/>
  <c r="T126" i="4"/>
  <c r="T127" i="4"/>
  <c r="T128" i="4"/>
  <c r="T129" i="4"/>
  <c r="T130" i="4"/>
  <c r="T131" i="4"/>
  <c r="T132" i="4"/>
  <c r="R135" i="4"/>
  <c r="T116" i="4"/>
  <c r="J121" i="4"/>
  <c r="V121" i="4"/>
  <c r="U119" i="4"/>
  <c r="N121" i="4"/>
  <c r="M130" i="4"/>
  <c r="M131" i="4"/>
  <c r="F133" i="4"/>
  <c r="Q123" i="4"/>
  <c r="Q124" i="4"/>
  <c r="O130" i="4"/>
  <c r="O131" i="4"/>
  <c r="P104" i="4"/>
  <c r="P105" i="4"/>
  <c r="P106" i="4"/>
  <c r="P107" i="4"/>
  <c r="P108" i="4"/>
  <c r="P109" i="4"/>
  <c r="P110" i="4"/>
  <c r="P111" i="4"/>
  <c r="P112" i="4"/>
  <c r="P113" i="4"/>
  <c r="E133" i="4"/>
  <c r="E134" i="4"/>
  <c r="E135" i="4"/>
  <c r="K124" i="4"/>
  <c r="K125" i="4"/>
  <c r="K126" i="4"/>
  <c r="K121" i="4"/>
  <c r="K122" i="4"/>
  <c r="K123" i="4"/>
  <c r="S144" i="4"/>
  <c r="S145" i="4"/>
  <c r="F130" i="4"/>
  <c r="F131" i="4"/>
  <c r="F132" i="4"/>
  <c r="E126" i="4"/>
  <c r="E127" i="4"/>
  <c r="E128" i="4"/>
  <c r="E129" i="4"/>
  <c r="E130" i="4"/>
  <c r="E131" i="4"/>
  <c r="E132" i="4"/>
  <c r="G104" i="4"/>
  <c r="G105" i="4"/>
  <c r="G106" i="4"/>
  <c r="G107" i="4"/>
  <c r="G108" i="4"/>
  <c r="G109" i="4"/>
  <c r="M120" i="4"/>
  <c r="M121" i="4"/>
  <c r="M122" i="4"/>
  <c r="M123" i="4"/>
  <c r="M124" i="4"/>
  <c r="M125" i="4"/>
  <c r="M126" i="4"/>
  <c r="M127" i="4"/>
  <c r="M128" i="4"/>
  <c r="M129" i="4"/>
  <c r="R130" i="4"/>
  <c r="R131" i="4"/>
  <c r="R132" i="4"/>
  <c r="R133" i="4"/>
  <c r="R134" i="4"/>
  <c r="T94" i="4"/>
  <c r="T95" i="4"/>
  <c r="T96" i="4"/>
  <c r="T97" i="4"/>
  <c r="T98" i="4"/>
  <c r="T99" i="4"/>
  <c r="T100" i="4"/>
  <c r="T101" i="4"/>
  <c r="T102" i="4"/>
  <c r="T103" i="4"/>
  <c r="T104" i="4"/>
  <c r="T105" i="4"/>
  <c r="T106" i="4"/>
  <c r="T107" i="4"/>
  <c r="T108" i="4"/>
  <c r="T109" i="4"/>
  <c r="T110" i="4"/>
  <c r="T111" i="4"/>
  <c r="T112" i="4"/>
  <c r="T113" i="4"/>
  <c r="T114" i="4"/>
  <c r="T115" i="4"/>
  <c r="K118" i="4"/>
  <c r="K119" i="4"/>
  <c r="K12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H122" i="4"/>
  <c r="H123" i="4"/>
  <c r="H124" i="4"/>
  <c r="H125" i="4"/>
  <c r="H126" i="4"/>
  <c r="H127" i="4"/>
  <c r="H128" i="4"/>
  <c r="H129" i="4"/>
  <c r="V118" i="4"/>
  <c r="V119" i="4"/>
  <c r="V120" i="4"/>
  <c r="W112" i="4"/>
  <c r="W113" i="4"/>
  <c r="W114" i="4"/>
  <c r="W115" i="4"/>
  <c r="W116" i="4"/>
  <c r="I106" i="4"/>
  <c r="I107" i="4"/>
  <c r="I108" i="4"/>
  <c r="I109" i="4"/>
  <c r="I110" i="4"/>
  <c r="F127" i="4"/>
  <c r="F128" i="4"/>
  <c r="F129" i="4"/>
  <c r="M113" i="4"/>
  <c r="M114" i="4"/>
  <c r="M115" i="4"/>
  <c r="M116" i="4"/>
  <c r="M117" i="4"/>
  <c r="M118" i="4"/>
  <c r="M119" i="4"/>
  <c r="J91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108" i="4"/>
  <c r="J109" i="4"/>
  <c r="J110" i="4"/>
  <c r="J111" i="4"/>
  <c r="J112" i="4"/>
  <c r="J113" i="4"/>
  <c r="J114" i="4"/>
  <c r="J115" i="4"/>
  <c r="J116" i="4"/>
  <c r="J117" i="4"/>
  <c r="J118" i="4"/>
  <c r="J119" i="4"/>
  <c r="J120" i="4"/>
  <c r="M107" i="4"/>
  <c r="M108" i="4"/>
  <c r="M109" i="4"/>
  <c r="M110" i="4"/>
  <c r="M111" i="4"/>
  <c r="M112" i="4"/>
  <c r="V113" i="4"/>
  <c r="V114" i="4"/>
  <c r="V115" i="4"/>
  <c r="V116" i="4"/>
  <c r="V117" i="4"/>
  <c r="L127" i="4"/>
  <c r="L128" i="4"/>
  <c r="L129" i="4"/>
  <c r="L130" i="4"/>
  <c r="L131" i="4"/>
  <c r="L132" i="4"/>
  <c r="L133" i="4"/>
  <c r="L122" i="4"/>
  <c r="L123" i="4"/>
  <c r="L124" i="4"/>
  <c r="L125" i="4"/>
  <c r="L126" i="4"/>
  <c r="E117" i="4"/>
  <c r="E118" i="4"/>
  <c r="E119" i="4"/>
  <c r="E120" i="4"/>
  <c r="E121" i="4"/>
  <c r="E122" i="4"/>
  <c r="E123" i="4"/>
  <c r="E124" i="4"/>
  <c r="E125" i="4"/>
  <c r="F120" i="4"/>
  <c r="F121" i="4"/>
  <c r="F122" i="4"/>
  <c r="F123" i="4"/>
  <c r="F124" i="4"/>
  <c r="F125" i="4"/>
  <c r="F126" i="4"/>
  <c r="M104" i="4"/>
  <c r="M105" i="4"/>
  <c r="M106" i="4"/>
  <c r="K111" i="4"/>
  <c r="K112" i="4"/>
  <c r="K113" i="4"/>
  <c r="K114" i="4"/>
  <c r="K115" i="4"/>
  <c r="K116" i="4"/>
  <c r="K117" i="4"/>
  <c r="S138" i="4"/>
  <c r="S139" i="4"/>
  <c r="S140" i="4"/>
  <c r="S141" i="4"/>
  <c r="S142" i="4"/>
  <c r="S143" i="4"/>
  <c r="Q117" i="4"/>
  <c r="Q118" i="4"/>
  <c r="Q119" i="4"/>
  <c r="Q120" i="4"/>
  <c r="Q121" i="4"/>
  <c r="Q122" i="4"/>
  <c r="J82" i="4"/>
  <c r="J83" i="4"/>
  <c r="J84" i="4"/>
  <c r="J85" i="4"/>
  <c r="J86" i="4"/>
  <c r="J87" i="4"/>
  <c r="J88" i="4"/>
  <c r="J89" i="4"/>
  <c r="J90" i="4"/>
  <c r="V112" i="4"/>
  <c r="O128" i="4"/>
  <c r="O129" i="4"/>
  <c r="J79" i="4"/>
  <c r="J80" i="4"/>
  <c r="J81" i="4"/>
  <c r="H115" i="4"/>
  <c r="H116" i="4"/>
  <c r="H117" i="4"/>
  <c r="H118" i="4"/>
  <c r="H119" i="4"/>
  <c r="H120" i="4"/>
  <c r="H121" i="4"/>
  <c r="L121" i="4"/>
  <c r="V106" i="4"/>
  <c r="V107" i="4"/>
  <c r="V108" i="4"/>
  <c r="V109" i="4"/>
  <c r="V110" i="4"/>
  <c r="V111" i="4"/>
  <c r="L118" i="4"/>
  <c r="L119" i="4"/>
  <c r="L120" i="4"/>
  <c r="P103" i="4"/>
  <c r="M100" i="4"/>
  <c r="M101" i="4"/>
  <c r="M102" i="4"/>
  <c r="M103" i="4"/>
  <c r="U117" i="4"/>
  <c r="U118" i="4"/>
  <c r="T89" i="4"/>
  <c r="T90" i="4"/>
  <c r="T91" i="4"/>
  <c r="T92" i="4"/>
  <c r="T93" i="4"/>
  <c r="W111" i="4"/>
  <c r="N118" i="4"/>
  <c r="N119" i="4"/>
  <c r="N120" i="4"/>
  <c r="E112" i="4"/>
  <c r="E113" i="4"/>
  <c r="E114" i="4"/>
  <c r="E115" i="4"/>
  <c r="E116" i="4"/>
  <c r="J78" i="4"/>
  <c r="G95" i="4"/>
  <c r="G96" i="4"/>
  <c r="G97" i="4"/>
  <c r="G98" i="4"/>
  <c r="G99" i="4"/>
  <c r="G100" i="4"/>
  <c r="G101" i="4"/>
  <c r="G102" i="4"/>
  <c r="G103" i="4"/>
  <c r="Q110" i="4"/>
  <c r="Q111" i="4"/>
  <c r="Q112" i="4"/>
  <c r="Q113" i="4"/>
  <c r="Q114" i="4"/>
  <c r="Q115" i="4"/>
  <c r="Q116" i="4"/>
  <c r="P95" i="4"/>
  <c r="P96" i="4"/>
  <c r="P97" i="4"/>
  <c r="P98" i="4"/>
  <c r="P99" i="4"/>
  <c r="P100" i="4"/>
  <c r="P101" i="4"/>
  <c r="P102" i="4"/>
  <c r="O107" i="4"/>
  <c r="O108" i="4"/>
  <c r="O109" i="4"/>
  <c r="O110" i="4"/>
  <c r="O111" i="4"/>
  <c r="O112" i="4"/>
  <c r="O113" i="4"/>
  <c r="O114" i="4"/>
  <c r="O115" i="4"/>
  <c r="O116" i="4"/>
  <c r="O117" i="4"/>
  <c r="O118" i="4"/>
  <c r="O119" i="4"/>
  <c r="O120" i="4"/>
  <c r="O121" i="4"/>
  <c r="O122" i="4"/>
  <c r="O123" i="4"/>
  <c r="O124" i="4"/>
  <c r="O125" i="4"/>
  <c r="O126" i="4"/>
  <c r="O127" i="4"/>
  <c r="W104" i="4"/>
  <c r="W105" i="4"/>
  <c r="W106" i="4"/>
  <c r="W107" i="4"/>
  <c r="W108" i="4"/>
  <c r="W109" i="4"/>
  <c r="W110" i="4"/>
  <c r="W100" i="4"/>
  <c r="W101" i="4"/>
  <c r="W102" i="4"/>
  <c r="W103" i="4"/>
  <c r="N112" i="4"/>
  <c r="N113" i="4"/>
  <c r="N114" i="4"/>
  <c r="N115" i="4"/>
  <c r="N116" i="4"/>
  <c r="N117" i="4"/>
  <c r="F113" i="4"/>
  <c r="F114" i="4"/>
  <c r="F115" i="4"/>
  <c r="F116" i="4"/>
  <c r="F117" i="4"/>
  <c r="F118" i="4"/>
  <c r="F119" i="4"/>
  <c r="H106" i="4"/>
  <c r="H107" i="4"/>
  <c r="H108" i="4"/>
  <c r="H109" i="4"/>
  <c r="H110" i="4"/>
  <c r="H111" i="4"/>
  <c r="H112" i="4"/>
  <c r="H113" i="4"/>
  <c r="H114" i="4"/>
  <c r="M91" i="4"/>
  <c r="M92" i="4"/>
  <c r="M93" i="4"/>
  <c r="M94" i="4"/>
  <c r="M95" i="4"/>
  <c r="M96" i="4"/>
  <c r="M97" i="4"/>
  <c r="M98" i="4"/>
  <c r="M99" i="4"/>
  <c r="K110" i="4"/>
  <c r="M90" i="4"/>
  <c r="H105" i="4"/>
  <c r="P94" i="4"/>
  <c r="E105" i="4"/>
  <c r="E106" i="4"/>
  <c r="E107" i="4"/>
  <c r="E108" i="4"/>
  <c r="E109" i="4"/>
  <c r="E110" i="4"/>
  <c r="E111" i="4"/>
  <c r="W95" i="4"/>
  <c r="W96" i="4"/>
  <c r="W97" i="4"/>
  <c r="W98" i="4"/>
  <c r="W99" i="4"/>
  <c r="F109" i="4"/>
  <c r="F110" i="4"/>
  <c r="F111" i="4"/>
  <c r="F112" i="4"/>
  <c r="V104" i="4"/>
  <c r="V105" i="4"/>
  <c r="Q95" i="4"/>
  <c r="Q96" i="4"/>
  <c r="Q97" i="4"/>
  <c r="Q98" i="4"/>
  <c r="Q99" i="4"/>
  <c r="Q100" i="4"/>
  <c r="Q101" i="4"/>
  <c r="Q102" i="4"/>
  <c r="Q103" i="4"/>
  <c r="Q104" i="4"/>
  <c r="Q105" i="4"/>
  <c r="Q106" i="4"/>
  <c r="Q107" i="4"/>
  <c r="Q108" i="4"/>
  <c r="Q109" i="4"/>
  <c r="S126" i="4"/>
  <c r="S127" i="4"/>
  <c r="S128" i="4"/>
  <c r="S129" i="4"/>
  <c r="S130" i="4"/>
  <c r="S131" i="4"/>
  <c r="S132" i="4"/>
  <c r="S133" i="4"/>
  <c r="S134" i="4"/>
  <c r="S135" i="4"/>
  <c r="S136" i="4"/>
  <c r="S137" i="4"/>
  <c r="U105" i="4"/>
  <c r="U106" i="4"/>
  <c r="U107" i="4"/>
  <c r="U108" i="4"/>
  <c r="U109" i="4"/>
  <c r="U110" i="4"/>
  <c r="U111" i="4"/>
  <c r="U112" i="4"/>
  <c r="U113" i="4"/>
  <c r="U114" i="4"/>
  <c r="U115" i="4"/>
  <c r="U116" i="4"/>
  <c r="Q91" i="4"/>
  <c r="Q92" i="4"/>
  <c r="Q93" i="4"/>
  <c r="Q94" i="4"/>
  <c r="N110" i="4"/>
  <c r="N111" i="4"/>
  <c r="I99" i="4"/>
  <c r="I100" i="4"/>
  <c r="I101" i="4"/>
  <c r="I102" i="4"/>
  <c r="I103" i="4"/>
  <c r="I104" i="4"/>
  <c r="I105" i="4"/>
  <c r="L115" i="4"/>
  <c r="L116" i="4"/>
  <c r="L117" i="4"/>
  <c r="Q88" i="4"/>
  <c r="Q89" i="4"/>
  <c r="Q90" i="4"/>
  <c r="J74" i="4"/>
  <c r="J75" i="4"/>
  <c r="J76" i="4"/>
  <c r="J77" i="4"/>
  <c r="N107" i="4"/>
  <c r="N108" i="4"/>
  <c r="N109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T74" i="4"/>
  <c r="T75" i="4"/>
  <c r="T76" i="4"/>
  <c r="T77" i="4"/>
  <c r="T78" i="4"/>
  <c r="T79" i="4"/>
  <c r="T80" i="4"/>
  <c r="T81" i="4"/>
  <c r="T82" i="4"/>
  <c r="T83" i="4"/>
  <c r="T84" i="4"/>
  <c r="T85" i="4"/>
  <c r="T86" i="4"/>
  <c r="T87" i="4"/>
  <c r="T88" i="4"/>
  <c r="O92" i="4"/>
  <c r="O93" i="4"/>
  <c r="O94" i="4"/>
  <c r="O95" i="4"/>
  <c r="O96" i="4"/>
  <c r="O97" i="4"/>
  <c r="O98" i="4"/>
  <c r="O99" i="4"/>
  <c r="O100" i="4"/>
  <c r="O101" i="4"/>
  <c r="O102" i="4"/>
  <c r="O103" i="4"/>
  <c r="O104" i="4"/>
  <c r="O105" i="4"/>
  <c r="O106" i="4"/>
  <c r="S98" i="4"/>
  <c r="S99" i="4"/>
  <c r="S100" i="4"/>
  <c r="S101" i="4"/>
  <c r="S102" i="4"/>
  <c r="S103" i="4"/>
  <c r="S104" i="4"/>
  <c r="S105" i="4"/>
  <c r="S106" i="4"/>
  <c r="S107" i="4"/>
  <c r="S108" i="4"/>
  <c r="S109" i="4"/>
  <c r="S110" i="4"/>
  <c r="S111" i="4"/>
  <c r="S112" i="4"/>
  <c r="S113" i="4"/>
  <c r="S114" i="4"/>
  <c r="S115" i="4"/>
  <c r="S116" i="4"/>
  <c r="S117" i="4"/>
  <c r="S118" i="4"/>
  <c r="S119" i="4"/>
  <c r="S120" i="4"/>
  <c r="S121" i="4"/>
  <c r="S122" i="4"/>
  <c r="S123" i="4"/>
  <c r="S124" i="4"/>
  <c r="S125" i="4"/>
  <c r="U104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S75" i="4"/>
  <c r="S76" i="4"/>
  <c r="S77" i="4"/>
  <c r="S78" i="4"/>
  <c r="S79" i="4"/>
  <c r="S80" i="4"/>
  <c r="S81" i="4"/>
  <c r="S82" i="4"/>
  <c r="S83" i="4"/>
  <c r="S84" i="4"/>
  <c r="S85" i="4"/>
  <c r="S86" i="4"/>
  <c r="S87" i="4"/>
  <c r="S88" i="4"/>
  <c r="S89" i="4"/>
  <c r="S90" i="4"/>
  <c r="S91" i="4"/>
  <c r="S92" i="4"/>
  <c r="S93" i="4"/>
  <c r="S94" i="4"/>
  <c r="S95" i="4"/>
  <c r="S96" i="4"/>
  <c r="S97" i="4"/>
  <c r="K83" i="4"/>
  <c r="K84" i="4"/>
  <c r="K85" i="4"/>
  <c r="K86" i="4"/>
  <c r="K87" i="4"/>
  <c r="K88" i="4"/>
  <c r="K89" i="4"/>
  <c r="K90" i="4"/>
  <c r="K91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T73" i="4"/>
  <c r="M85" i="4"/>
  <c r="M86" i="4"/>
  <c r="M87" i="4"/>
  <c r="M88" i="4"/>
  <c r="M89" i="4"/>
  <c r="S70" i="4"/>
  <c r="S71" i="4"/>
  <c r="S72" i="4"/>
  <c r="S73" i="4"/>
  <c r="S74" i="4"/>
  <c r="F102" i="4"/>
  <c r="F103" i="4"/>
  <c r="F104" i="4"/>
  <c r="F105" i="4"/>
  <c r="F106" i="4"/>
  <c r="F107" i="4"/>
  <c r="F108" i="4"/>
  <c r="H101" i="4"/>
  <c r="H102" i="4"/>
  <c r="H103" i="4"/>
  <c r="H104" i="4"/>
  <c r="P64" i="4"/>
  <c r="P65" i="4"/>
  <c r="P66" i="4"/>
  <c r="P67" i="4"/>
  <c r="P68" i="4"/>
  <c r="P69" i="4"/>
  <c r="P70" i="4"/>
  <c r="P71" i="4"/>
  <c r="P72" i="4"/>
  <c r="P73" i="4"/>
  <c r="P74" i="4"/>
  <c r="P75" i="4"/>
  <c r="P76" i="4"/>
  <c r="P77" i="4"/>
  <c r="P78" i="4"/>
  <c r="P79" i="4"/>
  <c r="P80" i="4"/>
  <c r="P81" i="4"/>
  <c r="P82" i="4"/>
  <c r="P83" i="4"/>
  <c r="P84" i="4"/>
  <c r="P85" i="4"/>
  <c r="P86" i="4"/>
  <c r="P87" i="4"/>
  <c r="P88" i="4"/>
  <c r="P89" i="4"/>
  <c r="P90" i="4"/>
  <c r="P91" i="4"/>
  <c r="P92" i="4"/>
  <c r="P93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R123" i="4"/>
  <c r="R124" i="4"/>
  <c r="R125" i="4"/>
  <c r="R126" i="4"/>
  <c r="R127" i="4"/>
  <c r="R128" i="4"/>
  <c r="R129" i="4"/>
  <c r="M81" i="4"/>
  <c r="M82" i="4"/>
  <c r="M83" i="4"/>
  <c r="M84" i="4"/>
  <c r="P58" i="4"/>
  <c r="P59" i="4"/>
  <c r="P60" i="4"/>
  <c r="P61" i="4"/>
  <c r="P62" i="4"/>
  <c r="P63" i="4"/>
  <c r="R91" i="4"/>
  <c r="R92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L87" i="4"/>
  <c r="L88" i="4"/>
  <c r="L89" i="4"/>
  <c r="L90" i="4"/>
  <c r="L91" i="4"/>
  <c r="L92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106" i="4"/>
  <c r="L107" i="4"/>
  <c r="L108" i="4"/>
  <c r="L109" i="4"/>
  <c r="L110" i="4"/>
  <c r="L111" i="4"/>
  <c r="L112" i="4"/>
  <c r="L113" i="4"/>
  <c r="L114" i="4"/>
  <c r="M71" i="4"/>
  <c r="M72" i="4"/>
  <c r="M73" i="4"/>
  <c r="M74" i="4"/>
  <c r="M75" i="4"/>
  <c r="M76" i="4"/>
  <c r="M77" i="4"/>
  <c r="M78" i="4"/>
  <c r="M79" i="4"/>
  <c r="M80" i="4"/>
  <c r="U83" i="4"/>
  <c r="U84" i="4"/>
  <c r="U85" i="4"/>
  <c r="U86" i="4"/>
  <c r="U87" i="4"/>
  <c r="U88" i="4"/>
  <c r="U89" i="4"/>
  <c r="U90" i="4"/>
  <c r="U91" i="4"/>
  <c r="U92" i="4"/>
  <c r="U93" i="4"/>
  <c r="U94" i="4"/>
  <c r="U95" i="4"/>
  <c r="U96" i="4"/>
  <c r="U97" i="4"/>
  <c r="U98" i="4"/>
  <c r="U99" i="4"/>
  <c r="U100" i="4"/>
  <c r="U101" i="4"/>
  <c r="U102" i="4"/>
  <c r="U103" i="4"/>
  <c r="K75" i="4"/>
  <c r="K76" i="4"/>
  <c r="K77" i="4"/>
  <c r="K78" i="4"/>
  <c r="K79" i="4"/>
  <c r="K80" i="4"/>
  <c r="K81" i="4"/>
  <c r="K82" i="4"/>
  <c r="I87" i="4"/>
  <c r="I88" i="4"/>
  <c r="I89" i="4"/>
  <c r="I90" i="4"/>
  <c r="I91" i="4"/>
  <c r="I92" i="4"/>
  <c r="I93" i="4"/>
  <c r="I94" i="4"/>
  <c r="I95" i="4"/>
  <c r="I96" i="4"/>
  <c r="I97" i="4"/>
  <c r="I98" i="4"/>
  <c r="Q66" i="4"/>
  <c r="Q67" i="4"/>
  <c r="Q68" i="4"/>
  <c r="Q69" i="4"/>
  <c r="Q70" i="4"/>
  <c r="Q71" i="4"/>
  <c r="Q72" i="4"/>
  <c r="Q73" i="4"/>
  <c r="Q74" i="4"/>
  <c r="Q75" i="4"/>
  <c r="Q76" i="4"/>
  <c r="Q77" i="4"/>
  <c r="Q78" i="4"/>
  <c r="Q79" i="4"/>
  <c r="Q80" i="4"/>
  <c r="Q81" i="4"/>
  <c r="Q82" i="4"/>
  <c r="Q83" i="4"/>
  <c r="Q84" i="4"/>
  <c r="Q85" i="4"/>
  <c r="Q86" i="4"/>
  <c r="Q87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I80" i="4"/>
  <c r="I81" i="4"/>
  <c r="I82" i="4"/>
  <c r="I83" i="4"/>
  <c r="I84" i="4"/>
  <c r="I85" i="4"/>
  <c r="I86" i="4"/>
  <c r="U71" i="4"/>
  <c r="U72" i="4"/>
  <c r="U73" i="4"/>
  <c r="U74" i="4"/>
  <c r="U75" i="4"/>
  <c r="U76" i="4"/>
  <c r="U77" i="4"/>
  <c r="U78" i="4"/>
  <c r="U79" i="4"/>
  <c r="U80" i="4"/>
  <c r="U81" i="4"/>
  <c r="U82" i="4"/>
  <c r="V99" i="4"/>
  <c r="V100" i="4"/>
  <c r="V101" i="4"/>
  <c r="V102" i="4"/>
  <c r="V103" i="4"/>
  <c r="M67" i="4"/>
  <c r="M68" i="4"/>
  <c r="M69" i="4"/>
  <c r="M70" i="4"/>
  <c r="S56" i="4"/>
  <c r="S57" i="4"/>
  <c r="S58" i="4"/>
  <c r="S59" i="4"/>
  <c r="S60" i="4"/>
  <c r="S61" i="4"/>
  <c r="S62" i="4"/>
  <c r="S63" i="4"/>
  <c r="S64" i="4"/>
  <c r="S65" i="4"/>
  <c r="S66" i="4"/>
  <c r="S67" i="4"/>
  <c r="S68" i="4"/>
  <c r="S69" i="4"/>
  <c r="L84" i="4"/>
  <c r="L85" i="4"/>
  <c r="L86" i="4"/>
  <c r="H64" i="4"/>
  <c r="H65" i="4"/>
  <c r="K74" i="4"/>
  <c r="M55" i="4"/>
  <c r="M56" i="4"/>
  <c r="M57" i="4"/>
  <c r="M58" i="4"/>
  <c r="M59" i="4"/>
  <c r="M60" i="4"/>
  <c r="M61" i="4"/>
  <c r="M62" i="4"/>
  <c r="M63" i="4"/>
  <c r="M64" i="4"/>
  <c r="M65" i="4"/>
  <c r="M66" i="4"/>
  <c r="T68" i="4"/>
  <c r="T69" i="4"/>
  <c r="T70" i="4"/>
  <c r="T71" i="4"/>
  <c r="T72" i="4"/>
  <c r="U68" i="4"/>
  <c r="U69" i="4"/>
  <c r="U70" i="4"/>
  <c r="N106" i="4"/>
  <c r="T67" i="4"/>
  <c r="S55" i="4"/>
  <c r="V97" i="4"/>
  <c r="V98" i="4"/>
  <c r="L77" i="4"/>
  <c r="L78" i="4"/>
  <c r="L79" i="4"/>
  <c r="L80" i="4"/>
  <c r="L81" i="4"/>
  <c r="L82" i="4"/>
  <c r="L83" i="4"/>
  <c r="J36" i="4"/>
  <c r="J37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W58" i="4"/>
  <c r="W59" i="4"/>
  <c r="W60" i="4"/>
  <c r="W61" i="4"/>
  <c r="W62" i="4"/>
  <c r="W63" i="4"/>
  <c r="W64" i="4"/>
  <c r="W65" i="4"/>
  <c r="W66" i="4"/>
  <c r="W67" i="4"/>
  <c r="W68" i="4"/>
  <c r="W69" i="4"/>
  <c r="W70" i="4"/>
  <c r="W71" i="4"/>
  <c r="W72" i="4"/>
  <c r="W73" i="4"/>
  <c r="W74" i="4"/>
  <c r="W75" i="4"/>
  <c r="W76" i="4"/>
  <c r="W77" i="4"/>
  <c r="W78" i="4"/>
  <c r="W79" i="4"/>
  <c r="W80" i="4"/>
  <c r="W81" i="4"/>
  <c r="W82" i="4"/>
  <c r="W83" i="4"/>
  <c r="W84" i="4"/>
  <c r="W85" i="4"/>
  <c r="W86" i="4"/>
  <c r="W87" i="4"/>
  <c r="W88" i="4"/>
  <c r="W89" i="4"/>
  <c r="W90" i="4"/>
  <c r="W91" i="4"/>
  <c r="W92" i="4"/>
  <c r="W93" i="4"/>
  <c r="W94" i="4"/>
  <c r="P36" i="4"/>
  <c r="P37" i="4"/>
  <c r="P53" i="4"/>
  <c r="P54" i="4"/>
  <c r="P55" i="4"/>
  <c r="P56" i="4"/>
  <c r="P57" i="4"/>
  <c r="F36" i="4"/>
  <c r="F37" i="4"/>
  <c r="F53" i="4"/>
  <c r="F54" i="4"/>
  <c r="F55" i="4"/>
  <c r="F56" i="4"/>
  <c r="F57" i="4"/>
  <c r="F58" i="4"/>
  <c r="F59" i="4"/>
  <c r="F60" i="4"/>
  <c r="F61" i="4"/>
  <c r="F62" i="4"/>
  <c r="F64" i="4"/>
  <c r="F65" i="4"/>
  <c r="F66" i="4"/>
  <c r="F67" i="4"/>
  <c r="F68" i="4"/>
  <c r="F69" i="4"/>
  <c r="F70" i="4"/>
  <c r="H62" i="4"/>
  <c r="H63" i="4"/>
  <c r="H36" i="4"/>
  <c r="H37" i="4"/>
  <c r="H53" i="4"/>
  <c r="H54" i="4"/>
  <c r="H55" i="4"/>
  <c r="H56" i="4"/>
  <c r="H57" i="4"/>
  <c r="H58" i="4"/>
  <c r="H59" i="4"/>
  <c r="H60" i="4"/>
  <c r="H61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I75" i="4"/>
  <c r="I76" i="4"/>
  <c r="I77" i="4"/>
  <c r="I78" i="4"/>
  <c r="I79" i="4"/>
  <c r="R85" i="4"/>
  <c r="R86" i="4"/>
  <c r="R87" i="4"/>
  <c r="R88" i="4"/>
  <c r="R89" i="4"/>
  <c r="R90" i="4"/>
  <c r="G60" i="4"/>
  <c r="G61" i="4"/>
  <c r="G62" i="4"/>
  <c r="U66" i="4"/>
  <c r="U67" i="4"/>
  <c r="O90" i="4"/>
  <c r="O91" i="4"/>
  <c r="L69" i="4"/>
  <c r="L70" i="4"/>
  <c r="L71" i="4"/>
  <c r="L72" i="4"/>
  <c r="L73" i="4"/>
  <c r="L74" i="4"/>
  <c r="L75" i="4"/>
  <c r="L76" i="4"/>
  <c r="Q65" i="4"/>
  <c r="E71" i="4"/>
  <c r="E72" i="4"/>
  <c r="E73" i="4"/>
  <c r="N103" i="4"/>
  <c r="N104" i="4"/>
  <c r="N105" i="4"/>
  <c r="K69" i="4"/>
  <c r="K70" i="4"/>
  <c r="K71" i="4"/>
  <c r="K72" i="4"/>
  <c r="K73" i="4"/>
  <c r="O86" i="4"/>
  <c r="O87" i="4"/>
  <c r="O88" i="4"/>
  <c r="O89" i="4"/>
  <c r="U63" i="4"/>
  <c r="U64" i="4"/>
  <c r="U65" i="4"/>
  <c r="I36" i="4"/>
  <c r="I37" i="4"/>
  <c r="I53" i="4"/>
  <c r="I54" i="4"/>
  <c r="I55" i="4"/>
  <c r="I56" i="4"/>
  <c r="I57" i="4"/>
  <c r="I58" i="4"/>
  <c r="I59" i="4"/>
  <c r="I60" i="4"/>
  <c r="I61" i="4"/>
  <c r="I63" i="4"/>
  <c r="I64" i="4"/>
  <c r="I65" i="4"/>
  <c r="I67" i="4"/>
  <c r="I68" i="4"/>
  <c r="I69" i="4"/>
  <c r="I70" i="4"/>
  <c r="I71" i="4"/>
  <c r="I72" i="4"/>
  <c r="I73" i="4"/>
  <c r="I74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K36" i="4"/>
  <c r="K37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G56" i="4"/>
  <c r="G57" i="4"/>
  <c r="G59" i="4"/>
  <c r="T62" i="4"/>
  <c r="T63" i="4"/>
  <c r="T64" i="4"/>
  <c r="T65" i="4"/>
  <c r="T66" i="4"/>
  <c r="E59" i="4"/>
  <c r="E60" i="4"/>
  <c r="E61" i="4"/>
  <c r="E62" i="4"/>
  <c r="E63" i="4"/>
  <c r="E64" i="4"/>
  <c r="E65" i="4"/>
  <c r="E66" i="4"/>
  <c r="E67" i="4"/>
  <c r="E68" i="4"/>
  <c r="E69" i="4"/>
  <c r="E70" i="4"/>
  <c r="E58" i="4"/>
  <c r="G36" i="4"/>
  <c r="G37" i="4"/>
  <c r="G53" i="4"/>
  <c r="G54" i="4"/>
  <c r="G55" i="4"/>
  <c r="S36" i="4"/>
  <c r="S37" i="4"/>
  <c r="S53" i="4"/>
  <c r="S54" i="4"/>
  <c r="O84" i="4"/>
  <c r="O85" i="4"/>
  <c r="Q63" i="4"/>
  <c r="Q64" i="4"/>
  <c r="M36" i="4"/>
  <c r="M37" i="4"/>
  <c r="M53" i="4"/>
  <c r="M54" i="4"/>
  <c r="T36" i="4"/>
  <c r="T37" i="4"/>
  <c r="T53" i="4"/>
  <c r="T54" i="4"/>
  <c r="T55" i="4"/>
  <c r="T56" i="4"/>
  <c r="T57" i="4"/>
  <c r="T58" i="4"/>
  <c r="T59" i="4"/>
  <c r="T60" i="4"/>
  <c r="T61" i="4"/>
  <c r="W55" i="4"/>
  <c r="W56" i="4"/>
  <c r="W57" i="4"/>
  <c r="O59" i="4"/>
  <c r="O60" i="4"/>
  <c r="O61" i="4"/>
  <c r="O62" i="4"/>
  <c r="O63" i="4"/>
  <c r="O64" i="4"/>
  <c r="O65" i="4"/>
  <c r="O66" i="4"/>
  <c r="O67" i="4"/>
  <c r="O68" i="4"/>
  <c r="O69" i="4"/>
  <c r="O70" i="4"/>
  <c r="O71" i="4"/>
  <c r="O72" i="4"/>
  <c r="O73" i="4"/>
  <c r="O74" i="4"/>
  <c r="O75" i="4"/>
  <c r="O76" i="4"/>
  <c r="O77" i="4"/>
  <c r="O78" i="4"/>
  <c r="O79" i="4"/>
  <c r="O80" i="4"/>
  <c r="O81" i="4"/>
  <c r="O82" i="4"/>
  <c r="O83" i="4"/>
  <c r="N87" i="4"/>
  <c r="N88" i="4"/>
  <c r="N89" i="4"/>
  <c r="N90" i="4"/>
  <c r="N91" i="4"/>
  <c r="N92" i="4"/>
  <c r="N93" i="4"/>
  <c r="N94" i="4"/>
  <c r="N95" i="4"/>
  <c r="N96" i="4"/>
  <c r="N97" i="4"/>
  <c r="N98" i="4"/>
  <c r="N99" i="4"/>
  <c r="N100" i="4"/>
  <c r="N101" i="4"/>
  <c r="N102" i="4"/>
  <c r="Q36" i="4"/>
  <c r="Q37" i="4"/>
  <c r="Q53" i="4"/>
  <c r="Q54" i="4"/>
  <c r="Q55" i="4"/>
  <c r="Q56" i="4"/>
  <c r="Q57" i="4"/>
  <c r="Q58" i="4"/>
  <c r="Q59" i="4"/>
  <c r="Q60" i="4"/>
  <c r="Q61" i="4"/>
  <c r="Q62" i="4"/>
  <c r="V73" i="4"/>
  <c r="V74" i="4"/>
  <c r="V75" i="4"/>
  <c r="V76" i="4"/>
  <c r="V77" i="4"/>
  <c r="V78" i="4"/>
  <c r="V79" i="4"/>
  <c r="V80" i="4"/>
  <c r="V81" i="4"/>
  <c r="V82" i="4"/>
  <c r="V83" i="4"/>
  <c r="V84" i="4"/>
  <c r="V85" i="4"/>
  <c r="V86" i="4"/>
  <c r="V87" i="4"/>
  <c r="V88" i="4"/>
  <c r="V89" i="4"/>
  <c r="V90" i="4"/>
  <c r="V91" i="4"/>
  <c r="V92" i="4"/>
  <c r="V93" i="4"/>
  <c r="V94" i="4"/>
  <c r="V95" i="4"/>
  <c r="V96" i="4"/>
  <c r="R36" i="4"/>
  <c r="R37" i="4"/>
  <c r="R53" i="4"/>
  <c r="R54" i="4"/>
  <c r="R55" i="4"/>
  <c r="R56" i="4"/>
  <c r="R57" i="4"/>
  <c r="R58" i="4"/>
  <c r="U36" i="4"/>
  <c r="U37" i="4"/>
  <c r="U53" i="4"/>
  <c r="U54" i="4"/>
  <c r="U55" i="4"/>
  <c r="U56" i="4"/>
  <c r="U57" i="4"/>
  <c r="U58" i="4"/>
  <c r="U59" i="4"/>
  <c r="U60" i="4"/>
  <c r="U61" i="4"/>
  <c r="U62" i="4"/>
  <c r="N36" i="4"/>
  <c r="N37" i="4"/>
  <c r="N53" i="4"/>
  <c r="N54" i="4"/>
  <c r="N55" i="4"/>
  <c r="N56" i="4"/>
  <c r="N57" i="4"/>
  <c r="N58" i="4"/>
  <c r="N59" i="4"/>
  <c r="N60" i="4"/>
  <c r="N61" i="4"/>
  <c r="N62" i="4"/>
  <c r="N63" i="4"/>
  <c r="N64" i="4"/>
  <c r="N65" i="4"/>
  <c r="N66" i="4"/>
  <c r="N67" i="4"/>
  <c r="N68" i="4"/>
  <c r="N69" i="4"/>
  <c r="N70" i="4"/>
  <c r="N71" i="4"/>
  <c r="N72" i="4"/>
  <c r="N73" i="4"/>
  <c r="N74" i="4"/>
  <c r="N75" i="4"/>
  <c r="N76" i="4"/>
  <c r="N77" i="4"/>
  <c r="N78" i="4"/>
  <c r="N79" i="4"/>
  <c r="N80" i="4"/>
  <c r="N81" i="4"/>
  <c r="N82" i="4"/>
  <c r="N83" i="4"/>
  <c r="N84" i="4"/>
  <c r="N85" i="4"/>
  <c r="N86" i="4"/>
  <c r="V36" i="4"/>
  <c r="V37" i="4"/>
  <c r="V53" i="4"/>
  <c r="V54" i="4"/>
  <c r="V55" i="4"/>
  <c r="V56" i="4"/>
  <c r="V57" i="4"/>
  <c r="V58" i="4"/>
  <c r="V59" i="4"/>
  <c r="V60" i="4"/>
  <c r="V61" i="4"/>
  <c r="V62" i="4"/>
  <c r="V63" i="4"/>
  <c r="V64" i="4"/>
  <c r="V65" i="4"/>
  <c r="V66" i="4"/>
  <c r="V67" i="4"/>
  <c r="V68" i="4"/>
  <c r="V69" i="4"/>
  <c r="V70" i="4"/>
  <c r="V71" i="4"/>
  <c r="V72" i="4"/>
  <c r="L36" i="4"/>
  <c r="L37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O36" i="4"/>
  <c r="O37" i="4"/>
  <c r="O53" i="4"/>
  <c r="O54" i="4"/>
  <c r="O55" i="4"/>
  <c r="O56" i="4"/>
  <c r="O57" i="4"/>
  <c r="O58" i="4"/>
  <c r="G29" i="4"/>
  <c r="H29" i="4"/>
  <c r="I29" i="4"/>
  <c r="J29" i="4"/>
  <c r="K29" i="4"/>
  <c r="L29" i="4"/>
  <c r="M29" i="4"/>
  <c r="N29" i="4"/>
  <c r="O29" i="4"/>
  <c r="P29" i="4"/>
  <c r="Q29" i="4"/>
  <c r="R29" i="4"/>
  <c r="S29" i="4"/>
  <c r="T29" i="4"/>
  <c r="U29" i="4"/>
  <c r="V29" i="4"/>
  <c r="W29" i="4"/>
  <c r="W36" i="4"/>
  <c r="W37" i="4"/>
  <c r="W53" i="4"/>
  <c r="W54" i="4"/>
  <c r="F29" i="4"/>
  <c r="E29" i="4"/>
  <c r="E36" i="4"/>
  <c r="E37" i="4"/>
  <c r="E57" i="4"/>
</calcChain>
</file>

<file path=xl/sharedStrings.xml><?xml version="1.0" encoding="utf-8"?>
<sst xmlns="http://schemas.openxmlformats.org/spreadsheetml/2006/main" count="139" uniqueCount="86">
  <si>
    <t>TRANSPORT BY ADVECTION AND DISPERSION WITH RETARDATION</t>
  </si>
  <si>
    <t>Developed by Scott Bair, Ohio State University</t>
  </si>
  <si>
    <t>1-D Explicit Numerical Solution to Poisson Equation with Advection, Dispersion, and Retardation</t>
  </si>
  <si>
    <t>Global Values</t>
  </si>
  <si>
    <t xml:space="preserve"> </t>
  </si>
  <si>
    <t>days</t>
  </si>
  <si>
    <t>feet</t>
  </si>
  <si>
    <t>Rf =</t>
  </si>
  <si>
    <t>Grace</t>
  </si>
  <si>
    <t>Well H</t>
  </si>
  <si>
    <t>River</t>
  </si>
  <si>
    <t>DISTANCE DOWN FLOWPATH FROM SOURCE (feet)</t>
  </si>
  <si>
    <t>silty clay</t>
  </si>
  <si>
    <t>sandy silt with clay</t>
  </si>
  <si>
    <t>silty sand</t>
  </si>
  <si>
    <t>fine to medium sand</t>
  </si>
  <si>
    <t>sand and gravel</t>
  </si>
  <si>
    <t>Cell-by-Cell Values</t>
  </si>
  <si>
    <t>n (decimal)</t>
  </si>
  <si>
    <t>K (ft/d)</t>
  </si>
  <si>
    <t>b (ft)</t>
  </si>
  <si>
    <t>T (ft2/d)</t>
  </si>
  <si>
    <t>Conductance</t>
  </si>
  <si>
    <t>i</t>
  </si>
  <si>
    <t>i+1</t>
  </si>
  <si>
    <t>Cond &gt;&gt;&gt;</t>
  </si>
  <si>
    <t>&lt;&lt;&lt; Cond</t>
  </si>
  <si>
    <t>i -1</t>
  </si>
  <si>
    <t>Recharge</t>
  </si>
  <si>
    <t>upland area</t>
  </si>
  <si>
    <t xml:space="preserve">valley slope </t>
  </si>
  <si>
    <t>floodplain</t>
  </si>
  <si>
    <t>wetlands</t>
  </si>
  <si>
    <t>rate (ft/yr)</t>
  </si>
  <si>
    <t>vol/rate (ft3/d)</t>
  </si>
  <si>
    <t>Water Levels</t>
  </si>
  <si>
    <t>calibration target: water levels</t>
  </si>
  <si>
    <t>simulated (ft)</t>
  </si>
  <si>
    <t>measured*(ft)</t>
  </si>
  <si>
    <t>error (ft)</t>
  </si>
  <si>
    <t>GW23</t>
  </si>
  <si>
    <t>GW3</t>
  </si>
  <si>
    <t>GW01</t>
  </si>
  <si>
    <t>S63</t>
  </si>
  <si>
    <t>S82</t>
  </si>
  <si>
    <t>S85</t>
  </si>
  <si>
    <t xml:space="preserve">* measured in wells by USGS on 12/4/85 </t>
  </si>
  <si>
    <t>Mean absolute error in water levels =</t>
  </si>
  <si>
    <t>ft</t>
  </si>
  <si>
    <t>Intercell terms</t>
  </si>
  <si>
    <t>calibration target: measured stream gain</t>
  </si>
  <si>
    <t>i (ft/ft)</t>
  </si>
  <si>
    <t>travel</t>
  </si>
  <si>
    <t>v (ft/d)</t>
  </si>
  <si>
    <t>times</t>
  </si>
  <si>
    <t>advect tt (yr)</t>
  </si>
  <si>
    <t>vc (ft/d)</t>
  </si>
  <si>
    <t>ft3/d</t>
  </si>
  <si>
    <t>Difference in fluxes =</t>
  </si>
  <si>
    <t>* streamflow gain measured by USGS</t>
  </si>
  <si>
    <t>Error in fluxes =</t>
  </si>
  <si>
    <t>%</t>
  </si>
  <si>
    <t>Mass Balance</t>
  </si>
  <si>
    <t>q &gt;&gt;&gt; (ft3/d)</t>
  </si>
  <si>
    <t>&lt;&lt;&lt; q (ft3/d)</t>
  </si>
  <si>
    <t>q diff (ft3/d)</t>
  </si>
  <si>
    <t>Error =</t>
  </si>
  <si>
    <t>Water in =</t>
  </si>
  <si>
    <t>Water out =</t>
  </si>
  <si>
    <t>Sources/Sinks =</t>
  </si>
  <si>
    <t>time</t>
  </si>
  <si>
    <t>total</t>
  </si>
  <si>
    <t>step</t>
  </si>
  <si>
    <t>years</t>
  </si>
  <si>
    <t xml:space="preserve">  </t>
  </si>
  <si>
    <t>Dt =</t>
  </si>
  <si>
    <t>Dx =</t>
  </si>
  <si>
    <t>Dy =</t>
  </si>
  <si>
    <t xml:space="preserve">Courant Number = (vc*Dt) / Dx &lt; 0.5 = </t>
  </si>
  <si>
    <t>Co =</t>
  </si>
  <si>
    <t>a =</t>
  </si>
  <si>
    <t xml:space="preserve">Peclet Number = Dx / a &lt; 2.0 = </t>
  </si>
  <si>
    <t xml:space="preserve">Courant / Peclet &lt; 0.5 = </t>
  </si>
  <si>
    <t>Proportional streamflow change* for Dy =</t>
  </si>
  <si>
    <t>Calculated flux to stream for Dy =</t>
  </si>
  <si>
    <r>
      <rPr>
        <sz val="11"/>
        <color theme="1"/>
        <rFont val="Calibri"/>
        <family val="2"/>
        <charset val="238"/>
      </rPr>
      <t>µ</t>
    </r>
    <r>
      <rPr>
        <sz val="11"/>
        <color theme="1"/>
        <rFont val="Calibri"/>
        <family val="2"/>
        <charset val="238"/>
        <scheme val="minor"/>
      </rPr>
      <t>g/L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</si>
</sst>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1"/>
    <c:view3D>
      <c:rotX val="20"/>
      <c:rotY val="220"/>
      <c:depthPercent val="200"/>
      <c:rAngAx val="0"/>
      <c:perspective val="90"/>
    </c:view3D>
    <c:floor>
      <c:thickness val="0"/>
    </c:floor>
    <c:sideWall>
      <c:thickness val="0"/>
    </c:sideWall>
    <c:backWall>
      <c:thickness val="0"/>
    </c:backWall>
    <c:plotArea>
      <c:layout/>
      <c:surface3DChart>
        <c:wireframe val="1"/>
        <c:ser>
          <c:idx val="0"/>
          <c:order val="0"/>
          <c:tx>
            <c:strRef>
              <c:f>Sheet1!$E$51</c:f>
              <c:strCache>
                <c:ptCount val="1"/>
                <c:pt idx="0">
                  <c:v>125</c:v>
                </c:pt>
              </c:strCache>
            </c:strRef>
          </c:tx>
          <c:cat>
            <c:numRef>
              <c:f>Sheet1!$B$52:$B$152</c:f>
              <c:numCache>
                <c:formatCode>General</c:formatCode>
                <c:ptCount val="10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  <c:pt idx="11">
                  <c:v>1.1000000000000001</c:v>
                </c:pt>
                <c:pt idx="12">
                  <c:v>1.2</c:v>
                </c:pt>
                <c:pt idx="13">
                  <c:v>1.3</c:v>
                </c:pt>
                <c:pt idx="14">
                  <c:v>1.4</c:v>
                </c:pt>
                <c:pt idx="15">
                  <c:v>1.5</c:v>
                </c:pt>
                <c:pt idx="16">
                  <c:v>1.6</c:v>
                </c:pt>
                <c:pt idx="17">
                  <c:v>1.7</c:v>
                </c:pt>
                <c:pt idx="18">
                  <c:v>1.8</c:v>
                </c:pt>
                <c:pt idx="19">
                  <c:v>1.9</c:v>
                </c:pt>
                <c:pt idx="20">
                  <c:v>2</c:v>
                </c:pt>
                <c:pt idx="21">
                  <c:v>2.1</c:v>
                </c:pt>
                <c:pt idx="22">
                  <c:v>2.2000000000000002</c:v>
                </c:pt>
                <c:pt idx="23">
                  <c:v>2.2999999999999998</c:v>
                </c:pt>
                <c:pt idx="24">
                  <c:v>2.4</c:v>
                </c:pt>
                <c:pt idx="25">
                  <c:v>2.5</c:v>
                </c:pt>
                <c:pt idx="26">
                  <c:v>2.6</c:v>
                </c:pt>
                <c:pt idx="27">
                  <c:v>2.7</c:v>
                </c:pt>
                <c:pt idx="28">
                  <c:v>2.8</c:v>
                </c:pt>
                <c:pt idx="29">
                  <c:v>2.9</c:v>
                </c:pt>
                <c:pt idx="30">
                  <c:v>3</c:v>
                </c:pt>
                <c:pt idx="31">
                  <c:v>3.1</c:v>
                </c:pt>
                <c:pt idx="32">
                  <c:v>3.2</c:v>
                </c:pt>
                <c:pt idx="33">
                  <c:v>3.3</c:v>
                </c:pt>
                <c:pt idx="34">
                  <c:v>3.4</c:v>
                </c:pt>
                <c:pt idx="35">
                  <c:v>3.5</c:v>
                </c:pt>
                <c:pt idx="36">
                  <c:v>3.6</c:v>
                </c:pt>
                <c:pt idx="37">
                  <c:v>3.7</c:v>
                </c:pt>
                <c:pt idx="38">
                  <c:v>3.8</c:v>
                </c:pt>
                <c:pt idx="39">
                  <c:v>3.9</c:v>
                </c:pt>
                <c:pt idx="40">
                  <c:v>4</c:v>
                </c:pt>
                <c:pt idx="41">
                  <c:v>4.0999999999999996</c:v>
                </c:pt>
                <c:pt idx="42">
                  <c:v>4.2</c:v>
                </c:pt>
                <c:pt idx="43">
                  <c:v>4.3</c:v>
                </c:pt>
                <c:pt idx="44">
                  <c:v>4.4000000000000004</c:v>
                </c:pt>
                <c:pt idx="45">
                  <c:v>4.5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4.8</c:v>
                </c:pt>
                <c:pt idx="49">
                  <c:v>4.9000000000000004</c:v>
                </c:pt>
                <c:pt idx="50">
                  <c:v>5</c:v>
                </c:pt>
                <c:pt idx="51">
                  <c:v>5.0999999999999996</c:v>
                </c:pt>
                <c:pt idx="52">
                  <c:v>5.2</c:v>
                </c:pt>
                <c:pt idx="53">
                  <c:v>5.3</c:v>
                </c:pt>
                <c:pt idx="54">
                  <c:v>5.4</c:v>
                </c:pt>
                <c:pt idx="55">
                  <c:v>5.5</c:v>
                </c:pt>
                <c:pt idx="56">
                  <c:v>5.6</c:v>
                </c:pt>
                <c:pt idx="57">
                  <c:v>5.7</c:v>
                </c:pt>
                <c:pt idx="58">
                  <c:v>5.8</c:v>
                </c:pt>
                <c:pt idx="59">
                  <c:v>5.9</c:v>
                </c:pt>
                <c:pt idx="60">
                  <c:v>6</c:v>
                </c:pt>
                <c:pt idx="61">
                  <c:v>6.1</c:v>
                </c:pt>
                <c:pt idx="62">
                  <c:v>6.2</c:v>
                </c:pt>
                <c:pt idx="63">
                  <c:v>6.3</c:v>
                </c:pt>
                <c:pt idx="64">
                  <c:v>6.4</c:v>
                </c:pt>
                <c:pt idx="65">
                  <c:v>6.5</c:v>
                </c:pt>
                <c:pt idx="66">
                  <c:v>6.6</c:v>
                </c:pt>
                <c:pt idx="67">
                  <c:v>6.7</c:v>
                </c:pt>
                <c:pt idx="68">
                  <c:v>6.8</c:v>
                </c:pt>
                <c:pt idx="69">
                  <c:v>6.9</c:v>
                </c:pt>
                <c:pt idx="70">
                  <c:v>7</c:v>
                </c:pt>
                <c:pt idx="71">
                  <c:v>7.1</c:v>
                </c:pt>
                <c:pt idx="72">
                  <c:v>7.2</c:v>
                </c:pt>
                <c:pt idx="73">
                  <c:v>7.3</c:v>
                </c:pt>
                <c:pt idx="74">
                  <c:v>7.4</c:v>
                </c:pt>
                <c:pt idx="75">
                  <c:v>7.5</c:v>
                </c:pt>
                <c:pt idx="76">
                  <c:v>7.6</c:v>
                </c:pt>
                <c:pt idx="77">
                  <c:v>7.7</c:v>
                </c:pt>
                <c:pt idx="78">
                  <c:v>7.8</c:v>
                </c:pt>
                <c:pt idx="79">
                  <c:v>7.9</c:v>
                </c:pt>
                <c:pt idx="80">
                  <c:v>8</c:v>
                </c:pt>
                <c:pt idx="81">
                  <c:v>8.1</c:v>
                </c:pt>
                <c:pt idx="82">
                  <c:v>8.1999999999999993</c:v>
                </c:pt>
                <c:pt idx="83">
                  <c:v>8.3000000000000007</c:v>
                </c:pt>
                <c:pt idx="84">
                  <c:v>8.4</c:v>
                </c:pt>
                <c:pt idx="85">
                  <c:v>8.5</c:v>
                </c:pt>
                <c:pt idx="86">
                  <c:v>8.6</c:v>
                </c:pt>
                <c:pt idx="87">
                  <c:v>8.6999999999999993</c:v>
                </c:pt>
                <c:pt idx="88">
                  <c:v>8.8000000000000007</c:v>
                </c:pt>
                <c:pt idx="89">
                  <c:v>8.9</c:v>
                </c:pt>
                <c:pt idx="90">
                  <c:v>9</c:v>
                </c:pt>
                <c:pt idx="91">
                  <c:v>9.1</c:v>
                </c:pt>
                <c:pt idx="92">
                  <c:v>9.1999999999999993</c:v>
                </c:pt>
                <c:pt idx="93">
                  <c:v>9.3000000000000007</c:v>
                </c:pt>
                <c:pt idx="94">
                  <c:v>9.4</c:v>
                </c:pt>
                <c:pt idx="95">
                  <c:v>9.5</c:v>
                </c:pt>
                <c:pt idx="96">
                  <c:v>9.6</c:v>
                </c:pt>
                <c:pt idx="97">
                  <c:v>9.6999999999999993</c:v>
                </c:pt>
                <c:pt idx="98">
                  <c:v>9.8000000000000007</c:v>
                </c:pt>
                <c:pt idx="99">
                  <c:v>9.9</c:v>
                </c:pt>
                <c:pt idx="100">
                  <c:v>10</c:v>
                </c:pt>
              </c:numCache>
            </c:numRef>
          </c:cat>
          <c:val>
            <c:numRef>
              <c:f>Sheet1!$E$52:$E$152</c:f>
              <c:numCache>
                <c:formatCode>General</c:formatCode>
                <c:ptCount val="101"/>
                <c:pt idx="0">
                  <c:v>0</c:v>
                </c:pt>
                <c:pt idx="1">
                  <c:v>3203.6571428572743</c:v>
                </c:pt>
                <c:pt idx="2">
                  <c:v>3638.329344000023</c:v>
                </c:pt>
                <c:pt idx="3">
                  <c:v>4156.2623106666515</c:v>
                </c:pt>
                <c:pt idx="4">
                  <c:v>4351.0779300698223</c:v>
                </c:pt>
                <c:pt idx="5">
                  <c:v>4534.3578612346409</c:v>
                </c:pt>
                <c:pt idx="6">
                  <c:v>4635.1786342234409</c:v>
                </c:pt>
                <c:pt idx="7">
                  <c:v>4720.9406512886071</c:v>
                </c:pt>
                <c:pt idx="8">
                  <c:v>4777.6132424168027</c:v>
                </c:pt>
                <c:pt idx="9">
                  <c:v>4823.9815571289146</c:v>
                </c:pt>
                <c:pt idx="10">
                  <c:v>4857.7082109782059</c:v>
                </c:pt>
                <c:pt idx="11">
                  <c:v>4885.0042753344851</c:v>
                </c:pt>
                <c:pt idx="12">
                  <c:v>4905.9458099488129</c:v>
                </c:pt>
                <c:pt idx="13">
                  <c:v>4922.9147824357315</c:v>
                </c:pt>
                <c:pt idx="14">
                  <c:v>4936.3508862181261</c:v>
                </c:pt>
                <c:pt idx="15">
                  <c:v>4947.3019629173541</c:v>
                </c:pt>
                <c:pt idx="16">
                  <c:v>4956.1484557146778</c:v>
                </c:pt>
                <c:pt idx="17">
                  <c:v>4963.410504462965</c:v>
                </c:pt>
                <c:pt idx="18">
                  <c:v>4969.357386667034</c:v>
                </c:pt>
                <c:pt idx="19">
                  <c:v>4974.2737005956733</c:v>
                </c:pt>
                <c:pt idx="20">
                  <c:v>4978.3396395039626</c:v>
                </c:pt>
                <c:pt idx="21">
                  <c:v>4981.7226608900555</c:v>
                </c:pt>
                <c:pt idx="22">
                  <c:v>4984.5417627155648</c:v>
                </c:pt>
                <c:pt idx="23">
                  <c:v>4986.9007321644203</c:v>
                </c:pt>
                <c:pt idx="24">
                  <c:v>4988.8783903056965</c:v>
                </c:pt>
                <c:pt idx="25">
                  <c:v>4990.5414816138837</c:v>
                </c:pt>
                <c:pt idx="26">
                  <c:v>4991.9427035279341</c:v>
                </c:pt>
                <c:pt idx="27">
                  <c:v>4993.1261437959965</c:v>
                </c:pt>
                <c:pt idx="28">
                  <c:v>4994.1274377282998</c:v>
                </c:pt>
                <c:pt idx="29">
                  <c:v>4994.976299578283</c:v>
                </c:pt>
                <c:pt idx="30">
                  <c:v>4995.6971068934618</c:v>
                </c:pt>
                <c:pt idx="31">
                  <c:v>4996.310204260044</c:v>
                </c:pt>
                <c:pt idx="32">
                  <c:v>4996.8324508887845</c:v>
                </c:pt>
                <c:pt idx="33">
                  <c:v>4997.2779550165042</c:v>
                </c:pt>
                <c:pt idx="34">
                  <c:v>4997.6584930000745</c:v>
                </c:pt>
                <c:pt idx="35">
                  <c:v>4997.9839530460731</c:v>
                </c:pt>
                <c:pt idx="36">
                  <c:v>4998.262635102783</c:v>
                </c:pt>
                <c:pt idx="37">
                  <c:v>4998.5015328147429</c:v>
                </c:pt>
                <c:pt idx="38">
                  <c:v>4998.7065429940285</c:v>
                </c:pt>
                <c:pt idx="39">
                  <c:v>4998.8826511287134</c:v>
                </c:pt>
                <c:pt idx="40">
                  <c:v>4999.0340767465732</c:v>
                </c:pt>
                <c:pt idx="41">
                  <c:v>4999.1643984514367</c:v>
                </c:pt>
                <c:pt idx="42">
                  <c:v>4999.2766549352182</c:v>
                </c:pt>
                <c:pt idx="43">
                  <c:v>4999.3734307262239</c:v>
                </c:pt>
                <c:pt idx="44">
                  <c:v>4999.4569267207216</c:v>
                </c:pt>
                <c:pt idx="45">
                  <c:v>4999.5290197586537</c:v>
                </c:pt>
                <c:pt idx="46">
                  <c:v>4999.5913121779749</c:v>
                </c:pt>
                <c:pt idx="47">
                  <c:v>4999.6451736348736</c:v>
                </c:pt>
                <c:pt idx="48">
                  <c:v>4999.69177614813</c:v>
                </c:pt>
                <c:pt idx="49">
                  <c:v>4999.7321237065344</c:v>
                </c:pt>
                <c:pt idx="50">
                  <c:v>4999.7670772109359</c:v>
                </c:pt>
                <c:pt idx="51">
                  <c:v>4999.7973755884577</c:v>
                </c:pt>
                <c:pt idx="52">
                  <c:v>4999.8236536520481</c:v>
                </c:pt>
                <c:pt idx="53">
                  <c:v>4999.8464572540652</c:v>
                </c:pt>
                <c:pt idx="54">
                  <c:v>4999.8662561464771</c:v>
                </c:pt>
                <c:pt idx="55">
                  <c:v>4999.8834549183266</c:v>
                </c:pt>
                <c:pt idx="56">
                  <c:v>4999.8984023040803</c:v>
                </c:pt>
                <c:pt idx="57">
                  <c:v>4999.911399118384</c:v>
                </c:pt>
                <c:pt idx="58">
                  <c:v>4999.9227050256495</c:v>
                </c:pt>
                <c:pt idx="59">
                  <c:v>4999.9325443231519</c:v>
                </c:pt>
                <c:pt idx="60">
                  <c:v>4999.9411108858285</c:v>
                </c:pt>
                <c:pt idx="61">
                  <c:v>4999.9485723990128</c:v>
                </c:pt>
                <c:pt idx="62">
                  <c:v>4999.9550739848637</c:v>
                </c:pt>
                <c:pt idx="63">
                  <c:v>4999.9607413123849</c:v>
                </c:pt>
                <c:pt idx="64">
                  <c:v>4999.9656832668325</c:v>
                </c:pt>
                <c:pt idx="65">
                  <c:v>4999.9699942429634</c:v>
                </c:pt>
                <c:pt idx="66">
                  <c:v>4999.9737561167049</c:v>
                </c:pt>
                <c:pt idx="67">
                  <c:v>4999.9770399417066</c:v>
                </c:pt>
                <c:pt idx="68">
                  <c:v>4999.979907410243</c:v>
                </c:pt>
                <c:pt idx="69">
                  <c:v>4999.9824121121492</c:v>
                </c:pt>
                <c:pt idx="70">
                  <c:v>4999.9846006204571</c:v>
                </c:pt>
                <c:pt idx="71">
                  <c:v>4999.9865134282245</c:v>
                </c:pt>
                <c:pt idx="72">
                  <c:v>4999.9881857574937</c:v>
                </c:pt>
                <c:pt idx="73">
                  <c:v>4999.9896482582635</c:v>
                </c:pt>
                <c:pt idx="74">
                  <c:v>4999.9909276128092</c:v>
                </c:pt>
                <c:pt idx="75">
                  <c:v>4999.9920470584611</c:v>
                </c:pt>
                <c:pt idx="76">
                  <c:v>4999.9930268401213</c:v>
                </c:pt>
                <c:pt idx="77">
                  <c:v>4999.9938846021578</c:v>
                </c:pt>
                <c:pt idx="78">
                  <c:v>4999.9946357279896</c:v>
                </c:pt>
                <c:pt idx="79">
                  <c:v>4999.9952936345044</c:v>
                </c:pt>
                <c:pt idx="80">
                  <c:v>4999.9958700274174</c:v>
                </c:pt>
                <c:pt idx="81">
                  <c:v>4999.9963751228934</c:v>
                </c:pt>
                <c:pt idx="82">
                  <c:v>4999.9968178399549</c:v>
                </c:pt>
                <c:pt idx="83">
                  <c:v>4999.997205967612</c:v>
                </c:pt>
                <c:pt idx="84">
                  <c:v>4999.99754631011</c:v>
                </c:pt>
                <c:pt idx="85">
                  <c:v>4999.9978448131797</c:v>
                </c:pt>
                <c:pt idx="86">
                  <c:v>4999.9981066738701</c:v>
                </c:pt>
                <c:pt idx="87">
                  <c:v>4999.9983364360896</c:v>
                </c:pt>
                <c:pt idx="88">
                  <c:v>4999.9985380737871</c:v>
                </c:pt>
                <c:pt idx="89">
                  <c:v>4999.9987150633606</c:v>
                </c:pt>
                <c:pt idx="90">
                  <c:v>4999.9988704467505</c:v>
                </c:pt>
                <c:pt idx="91">
                  <c:v>4999.9990068864117</c:v>
                </c:pt>
                <c:pt idx="92">
                  <c:v>4999.9991267132282</c:v>
                </c:pt>
                <c:pt idx="93">
                  <c:v>4999.9992319683006</c:v>
                </c:pt>
                <c:pt idx="94">
                  <c:v>4999.9993244393963</c:v>
                </c:pt>
                <c:pt idx="95">
                  <c:v>4999.9994056927499</c:v>
                </c:pt>
                <c:pt idx="96">
                  <c:v>4999.9994771008242</c:v>
                </c:pt>
                <c:pt idx="97">
                  <c:v>4999.9995398665487</c:v>
                </c:pt>
                <c:pt idx="98">
                  <c:v>4999.9995950444909</c:v>
                </c:pt>
                <c:pt idx="99">
                  <c:v>4999.9996435593384</c:v>
                </c:pt>
                <c:pt idx="100">
                  <c:v>4999.9996862220723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22-4A1F-AEF8-75FAA1AFBC46}"/>
            </c:ext>
          </c:extLst>
        </c:ser>
        <c:ser>
          <c:idx val="1"/>
          <c:order val="1"/>
          <c:tx>
            <c:strRef>
              <c:f>Sheet1!$F$51</c:f>
              <c:strCache>
                <c:ptCount val="1"/>
                <c:pt idx="0">
                  <c:v>250</c:v>
                </c:pt>
              </c:strCache>
            </c:strRef>
          </c:tx>
          <c:cat>
            <c:numRef>
              <c:f>Sheet1!$B$52:$B$152</c:f>
              <c:numCache>
                <c:formatCode>General</c:formatCode>
                <c:ptCount val="10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  <c:pt idx="11">
                  <c:v>1.1000000000000001</c:v>
                </c:pt>
                <c:pt idx="12">
                  <c:v>1.2</c:v>
                </c:pt>
                <c:pt idx="13">
                  <c:v>1.3</c:v>
                </c:pt>
                <c:pt idx="14">
                  <c:v>1.4</c:v>
                </c:pt>
                <c:pt idx="15">
                  <c:v>1.5</c:v>
                </c:pt>
                <c:pt idx="16">
                  <c:v>1.6</c:v>
                </c:pt>
                <c:pt idx="17">
                  <c:v>1.7</c:v>
                </c:pt>
                <c:pt idx="18">
                  <c:v>1.8</c:v>
                </c:pt>
                <c:pt idx="19">
                  <c:v>1.9</c:v>
                </c:pt>
                <c:pt idx="20">
                  <c:v>2</c:v>
                </c:pt>
                <c:pt idx="21">
                  <c:v>2.1</c:v>
                </c:pt>
                <c:pt idx="22">
                  <c:v>2.2000000000000002</c:v>
                </c:pt>
                <c:pt idx="23">
                  <c:v>2.2999999999999998</c:v>
                </c:pt>
                <c:pt idx="24">
                  <c:v>2.4</c:v>
                </c:pt>
                <c:pt idx="25">
                  <c:v>2.5</c:v>
                </c:pt>
                <c:pt idx="26">
                  <c:v>2.6</c:v>
                </c:pt>
                <c:pt idx="27">
                  <c:v>2.7</c:v>
                </c:pt>
                <c:pt idx="28">
                  <c:v>2.8</c:v>
                </c:pt>
                <c:pt idx="29">
                  <c:v>2.9</c:v>
                </c:pt>
                <c:pt idx="30">
                  <c:v>3</c:v>
                </c:pt>
                <c:pt idx="31">
                  <c:v>3.1</c:v>
                </c:pt>
                <c:pt idx="32">
                  <c:v>3.2</c:v>
                </c:pt>
                <c:pt idx="33">
                  <c:v>3.3</c:v>
                </c:pt>
                <c:pt idx="34">
                  <c:v>3.4</c:v>
                </c:pt>
                <c:pt idx="35">
                  <c:v>3.5</c:v>
                </c:pt>
                <c:pt idx="36">
                  <c:v>3.6</c:v>
                </c:pt>
                <c:pt idx="37">
                  <c:v>3.7</c:v>
                </c:pt>
                <c:pt idx="38">
                  <c:v>3.8</c:v>
                </c:pt>
                <c:pt idx="39">
                  <c:v>3.9</c:v>
                </c:pt>
                <c:pt idx="40">
                  <c:v>4</c:v>
                </c:pt>
                <c:pt idx="41">
                  <c:v>4.0999999999999996</c:v>
                </c:pt>
                <c:pt idx="42">
                  <c:v>4.2</c:v>
                </c:pt>
                <c:pt idx="43">
                  <c:v>4.3</c:v>
                </c:pt>
                <c:pt idx="44">
                  <c:v>4.4000000000000004</c:v>
                </c:pt>
                <c:pt idx="45">
                  <c:v>4.5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4.8</c:v>
                </c:pt>
                <c:pt idx="49">
                  <c:v>4.9000000000000004</c:v>
                </c:pt>
                <c:pt idx="50">
                  <c:v>5</c:v>
                </c:pt>
                <c:pt idx="51">
                  <c:v>5.0999999999999996</c:v>
                </c:pt>
                <c:pt idx="52">
                  <c:v>5.2</c:v>
                </c:pt>
                <c:pt idx="53">
                  <c:v>5.3</c:v>
                </c:pt>
                <c:pt idx="54">
                  <c:v>5.4</c:v>
                </c:pt>
                <c:pt idx="55">
                  <c:v>5.5</c:v>
                </c:pt>
                <c:pt idx="56">
                  <c:v>5.6</c:v>
                </c:pt>
                <c:pt idx="57">
                  <c:v>5.7</c:v>
                </c:pt>
                <c:pt idx="58">
                  <c:v>5.8</c:v>
                </c:pt>
                <c:pt idx="59">
                  <c:v>5.9</c:v>
                </c:pt>
                <c:pt idx="60">
                  <c:v>6</c:v>
                </c:pt>
                <c:pt idx="61">
                  <c:v>6.1</c:v>
                </c:pt>
                <c:pt idx="62">
                  <c:v>6.2</c:v>
                </c:pt>
                <c:pt idx="63">
                  <c:v>6.3</c:v>
                </c:pt>
                <c:pt idx="64">
                  <c:v>6.4</c:v>
                </c:pt>
                <c:pt idx="65">
                  <c:v>6.5</c:v>
                </c:pt>
                <c:pt idx="66">
                  <c:v>6.6</c:v>
                </c:pt>
                <c:pt idx="67">
                  <c:v>6.7</c:v>
                </c:pt>
                <c:pt idx="68">
                  <c:v>6.8</c:v>
                </c:pt>
                <c:pt idx="69">
                  <c:v>6.9</c:v>
                </c:pt>
                <c:pt idx="70">
                  <c:v>7</c:v>
                </c:pt>
                <c:pt idx="71">
                  <c:v>7.1</c:v>
                </c:pt>
                <c:pt idx="72">
                  <c:v>7.2</c:v>
                </c:pt>
                <c:pt idx="73">
                  <c:v>7.3</c:v>
                </c:pt>
                <c:pt idx="74">
                  <c:v>7.4</c:v>
                </c:pt>
                <c:pt idx="75">
                  <c:v>7.5</c:v>
                </c:pt>
                <c:pt idx="76">
                  <c:v>7.6</c:v>
                </c:pt>
                <c:pt idx="77">
                  <c:v>7.7</c:v>
                </c:pt>
                <c:pt idx="78">
                  <c:v>7.8</c:v>
                </c:pt>
                <c:pt idx="79">
                  <c:v>7.9</c:v>
                </c:pt>
                <c:pt idx="80">
                  <c:v>8</c:v>
                </c:pt>
                <c:pt idx="81">
                  <c:v>8.1</c:v>
                </c:pt>
                <c:pt idx="82">
                  <c:v>8.1999999999999993</c:v>
                </c:pt>
                <c:pt idx="83">
                  <c:v>8.3000000000000007</c:v>
                </c:pt>
                <c:pt idx="84">
                  <c:v>8.4</c:v>
                </c:pt>
                <c:pt idx="85">
                  <c:v>8.5</c:v>
                </c:pt>
                <c:pt idx="86">
                  <c:v>8.6</c:v>
                </c:pt>
                <c:pt idx="87">
                  <c:v>8.6999999999999993</c:v>
                </c:pt>
                <c:pt idx="88">
                  <c:v>8.8000000000000007</c:v>
                </c:pt>
                <c:pt idx="89">
                  <c:v>8.9</c:v>
                </c:pt>
                <c:pt idx="90">
                  <c:v>9</c:v>
                </c:pt>
                <c:pt idx="91">
                  <c:v>9.1</c:v>
                </c:pt>
                <c:pt idx="92">
                  <c:v>9.1999999999999993</c:v>
                </c:pt>
                <c:pt idx="93">
                  <c:v>9.3000000000000007</c:v>
                </c:pt>
                <c:pt idx="94">
                  <c:v>9.4</c:v>
                </c:pt>
                <c:pt idx="95">
                  <c:v>9.5</c:v>
                </c:pt>
                <c:pt idx="96">
                  <c:v>9.6</c:v>
                </c:pt>
                <c:pt idx="97">
                  <c:v>9.6999999999999993</c:v>
                </c:pt>
                <c:pt idx="98">
                  <c:v>9.8000000000000007</c:v>
                </c:pt>
                <c:pt idx="99">
                  <c:v>9.9</c:v>
                </c:pt>
                <c:pt idx="100">
                  <c:v>10</c:v>
                </c:pt>
              </c:numCache>
            </c:numRef>
          </c:cat>
          <c:val>
            <c:numRef>
              <c:f>Sheet1!$F$52:$F$152</c:f>
              <c:numCache>
                <c:formatCode>General</c:formatCode>
                <c:ptCount val="101"/>
                <c:pt idx="0">
                  <c:v>0</c:v>
                </c:pt>
                <c:pt idx="1">
                  <c:v>0</c:v>
                </c:pt>
                <c:pt idx="2">
                  <c:v>2052.6838177960994</c:v>
                </c:pt>
                <c:pt idx="3">
                  <c:v>2609.7000985930999</c:v>
                </c:pt>
                <c:pt idx="4">
                  <c:v>3311.1999423554798</c:v>
                </c:pt>
                <c:pt idx="5">
                  <c:v>3650.9013476780901</c:v>
                </c:pt>
                <c:pt idx="6">
                  <c:v>3973.2910571587204</c:v>
                </c:pt>
                <c:pt idx="7">
                  <c:v>4174.7163820983815</c:v>
                </c:pt>
                <c:pt idx="8">
                  <c:v>4347.7081289515791</c:v>
                </c:pt>
                <c:pt idx="9">
                  <c:v>4470.4129735411743</c:v>
                </c:pt>
                <c:pt idx="10">
                  <c:v>4572.0283281044376</c:v>
                </c:pt>
                <c:pt idx="11">
                  <c:v>4649.1253125000576</c:v>
                </c:pt>
                <c:pt idx="12">
                  <c:v>4712.3111228488669</c:v>
                </c:pt>
                <c:pt idx="13">
                  <c:v>4762.1068414950996</c:v>
                </c:pt>
                <c:pt idx="14">
                  <c:v>4802.932121963192</c:v>
                </c:pt>
                <c:pt idx="15">
                  <c:v>4835.85263602947</c:v>
                </c:pt>
                <c:pt idx="16">
                  <c:v>4862.9638455462018</c:v>
                </c:pt>
                <c:pt idx="17">
                  <c:v>4885.1544584125049</c:v>
                </c:pt>
                <c:pt idx="18">
                  <c:v>4903.5339351672237</c:v>
                </c:pt>
                <c:pt idx="19">
                  <c:v>4918.7354877901253</c:v>
                </c:pt>
                <c:pt idx="20">
                  <c:v>4931.3987235580635</c:v>
                </c:pt>
                <c:pt idx="21">
                  <c:v>4941.954242870901</c:v>
                </c:pt>
                <c:pt idx="22">
                  <c:v>4950.7940225633174</c:v>
                </c:pt>
                <c:pt idx="23">
                  <c:v>4958.2076088475569</c:v>
                </c:pt>
                <c:pt idx="24">
                  <c:v>4964.4456855196668</c:v>
                </c:pt>
                <c:pt idx="25">
                  <c:v>4969.7034394283028</c:v>
                </c:pt>
                <c:pt idx="26">
                  <c:v>4974.1460747223045</c:v>
                </c:pt>
                <c:pt idx="27">
                  <c:v>4977.906216626523</c:v>
                </c:pt>
                <c:pt idx="28">
                  <c:v>4981.0951376196363</c:v>
                </c:pt>
                <c:pt idx="29">
                  <c:v>4983.8038348285436</c:v>
                </c:pt>
                <c:pt idx="30">
                  <c:v>4986.108506425875</c:v>
                </c:pt>
                <c:pt idx="31">
                  <c:v>4988.0722095580941</c:v>
                </c:pt>
                <c:pt idx="32">
                  <c:v>4989.7478126657952</c:v>
                </c:pt>
                <c:pt idx="33">
                  <c:v>4991.1794242257038</c:v>
                </c:pt>
                <c:pt idx="34">
                  <c:v>4992.4041230134717</c:v>
                </c:pt>
                <c:pt idx="35">
                  <c:v>4993.453030102819</c:v>
                </c:pt>
                <c:pt idx="36">
                  <c:v>4994.3523879242939</c:v>
                </c:pt>
                <c:pt idx="37">
                  <c:v>4995.124326027496</c:v>
                </c:pt>
                <c:pt idx="38">
                  <c:v>4995.7875636545878</c:v>
                </c:pt>
                <c:pt idx="39">
                  <c:v>4996.3579473076152</c:v>
                </c:pt>
                <c:pt idx="40">
                  <c:v>4996.8489217627575</c:v>
                </c:pt>
                <c:pt idx="41">
                  <c:v>4997.2719059710325</c:v>
                </c:pt>
                <c:pt idx="42">
                  <c:v>4997.6366152706387</c:v>
                </c:pt>
                <c:pt idx="43">
                  <c:v>4997.9513248048734</c:v>
                </c:pt>
                <c:pt idx="44">
                  <c:v>4998.2230931739414</c:v>
                </c:pt>
                <c:pt idx="45">
                  <c:v>4998.4579479144941</c:v>
                </c:pt>
                <c:pt idx="46">
                  <c:v>4998.6610424696228</c:v>
                </c:pt>
                <c:pt idx="47">
                  <c:v>4998.8367875469876</c:v>
                </c:pt>
                <c:pt idx="48">
                  <c:v>4998.9889622721457</c:v>
                </c:pt>
                <c:pt idx="49">
                  <c:v>4999.1208077752044</c:v>
                </c:pt>
                <c:pt idx="50">
                  <c:v>4999.2351064885961</c:v>
                </c:pt>
                <c:pt idx="51">
                  <c:v>4999.3342492112633</c:v>
                </c:pt>
                <c:pt idx="52">
                  <c:v>4999.4202920453226</c:v>
                </c:pt>
                <c:pt idx="53">
                  <c:v>4999.4950047177244</c:v>
                </c:pt>
                <c:pt idx="54">
                  <c:v>4999.5599116941148</c:v>
                </c:pt>
                <c:pt idx="55">
                  <c:v>4999.6163271732657</c:v>
                </c:pt>
                <c:pt idx="56">
                  <c:v>4999.6653849266859</c:v>
                </c:pt>
                <c:pt idx="57">
                  <c:v>4999.7080637605823</c:v>
                </c:pt>
                <c:pt idx="58">
                  <c:v>4999.745209272769</c:v>
                </c:pt>
                <c:pt idx="59">
                  <c:v>4999.7775524589379</c:v>
                </c:pt>
                <c:pt idx="60">
                  <c:v>4999.8057256429247</c:v>
                </c:pt>
                <c:pt idx="61">
                  <c:v>4999.830276127359</c:v>
                </c:pt>
                <c:pt idx="62">
                  <c:v>4999.851677902604</c:v>
                </c:pt>
                <c:pt idx="63">
                  <c:v>4999.8703416984417</c:v>
                </c:pt>
                <c:pt idx="64">
                  <c:v>4999.8866236207596</c:v>
                </c:pt>
                <c:pt idx="65">
                  <c:v>4999.9008325782243</c:v>
                </c:pt>
                <c:pt idx="66">
                  <c:v>4999.9132366736312</c:v>
                </c:pt>
                <c:pt idx="67">
                  <c:v>4999.9240687083111</c:v>
                </c:pt>
                <c:pt idx="68">
                  <c:v>4999.9335309261805</c:v>
                </c:pt>
                <c:pt idx="69">
                  <c:v>4999.9417991052815</c:v>
                </c:pt>
                <c:pt idx="70">
                  <c:v>4999.949026088977</c:v>
                </c:pt>
                <c:pt idx="71">
                  <c:v>4999.9553448355118</c:v>
                </c:pt>
                <c:pt idx="72">
                  <c:v>4999.960871053273</c:v>
                </c:pt>
                <c:pt idx="73">
                  <c:v>4999.9657054794407</c:v>
                </c:pt>
                <c:pt idx="74">
                  <c:v>4999.9699358514199</c:v>
                </c:pt>
                <c:pt idx="75">
                  <c:v>4999.9736386134573</c:v>
                </c:pt>
                <c:pt idx="76">
                  <c:v>4999.9768803948054</c:v>
                </c:pt>
                <c:pt idx="77">
                  <c:v>4999.9797192907117</c:v>
                </c:pt>
                <c:pt idx="78">
                  <c:v>4999.9822059730932</c:v>
                </c:pt>
                <c:pt idx="79">
                  <c:v>4999.9843846540234</c:v>
                </c:pt>
                <c:pt idx="80">
                  <c:v>4999.9862939219374</c:v>
                </c:pt>
                <c:pt idx="81">
                  <c:v>4999.9879674677022</c:v>
                </c:pt>
                <c:pt idx="82">
                  <c:v>4999.9894347153604</c:v>
                </c:pt>
                <c:pt idx="83">
                  <c:v>4999.9907213702845</c:v>
                </c:pt>
                <c:pt idx="84">
                  <c:v>4999.9918498957632</c:v>
                </c:pt>
                <c:pt idx="85">
                  <c:v>4999.9928399275532</c:v>
                </c:pt>
                <c:pt idx="86">
                  <c:v>4999.9937086345763</c:v>
                </c:pt>
                <c:pt idx="87">
                  <c:v>4999.9944710329291</c:v>
                </c:pt>
                <c:pt idx="88">
                  <c:v>4999.9951402593088</c:v>
                </c:pt>
                <c:pt idx="89">
                  <c:v>4999.9957278092188</c:v>
                </c:pt>
                <c:pt idx="90">
                  <c:v>4999.9962437445465</c:v>
                </c:pt>
                <c:pt idx="91">
                  <c:v>4999.9966968745175</c:v>
                </c:pt>
                <c:pt idx="92">
                  <c:v>4999.9970949135131</c:v>
                </c:pt>
                <c:pt idx="93">
                  <c:v>4999.997444618718</c:v>
                </c:pt>
                <c:pt idx="94">
                  <c:v>4999.9977519102504</c:v>
                </c:pt>
                <c:pt idx="95">
                  <c:v>4999.99802197602</c:v>
                </c:pt>
                <c:pt idx="96">
                  <c:v>4999.9982593632794</c:v>
                </c:pt>
                <c:pt idx="97">
                  <c:v>4999.9984680585958</c:v>
                </c:pt>
                <c:pt idx="98">
                  <c:v>4999.9986515577102</c:v>
                </c:pt>
                <c:pt idx="99">
                  <c:v>4999.9988129265994</c:v>
                </c:pt>
                <c:pt idx="100">
                  <c:v>4999.9989548548429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22-4A1F-AEF8-75FAA1AFBC46}"/>
            </c:ext>
          </c:extLst>
        </c:ser>
        <c:ser>
          <c:idx val="2"/>
          <c:order val="2"/>
          <c:tx>
            <c:strRef>
              <c:f>Sheet1!$G$51</c:f>
              <c:strCache>
                <c:ptCount val="1"/>
                <c:pt idx="0">
                  <c:v>375</c:v>
                </c:pt>
              </c:strCache>
            </c:strRef>
          </c:tx>
          <c:cat>
            <c:numRef>
              <c:f>Sheet1!$B$52:$B$152</c:f>
              <c:numCache>
                <c:formatCode>General</c:formatCode>
                <c:ptCount val="10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  <c:pt idx="11">
                  <c:v>1.1000000000000001</c:v>
                </c:pt>
                <c:pt idx="12">
                  <c:v>1.2</c:v>
                </c:pt>
                <c:pt idx="13">
                  <c:v>1.3</c:v>
                </c:pt>
                <c:pt idx="14">
                  <c:v>1.4</c:v>
                </c:pt>
                <c:pt idx="15">
                  <c:v>1.5</c:v>
                </c:pt>
                <c:pt idx="16">
                  <c:v>1.6</c:v>
                </c:pt>
                <c:pt idx="17">
                  <c:v>1.7</c:v>
                </c:pt>
                <c:pt idx="18">
                  <c:v>1.8</c:v>
                </c:pt>
                <c:pt idx="19">
                  <c:v>1.9</c:v>
                </c:pt>
                <c:pt idx="20">
                  <c:v>2</c:v>
                </c:pt>
                <c:pt idx="21">
                  <c:v>2.1</c:v>
                </c:pt>
                <c:pt idx="22">
                  <c:v>2.2000000000000002</c:v>
                </c:pt>
                <c:pt idx="23">
                  <c:v>2.2999999999999998</c:v>
                </c:pt>
                <c:pt idx="24">
                  <c:v>2.4</c:v>
                </c:pt>
                <c:pt idx="25">
                  <c:v>2.5</c:v>
                </c:pt>
                <c:pt idx="26">
                  <c:v>2.6</c:v>
                </c:pt>
                <c:pt idx="27">
                  <c:v>2.7</c:v>
                </c:pt>
                <c:pt idx="28">
                  <c:v>2.8</c:v>
                </c:pt>
                <c:pt idx="29">
                  <c:v>2.9</c:v>
                </c:pt>
                <c:pt idx="30">
                  <c:v>3</c:v>
                </c:pt>
                <c:pt idx="31">
                  <c:v>3.1</c:v>
                </c:pt>
                <c:pt idx="32">
                  <c:v>3.2</c:v>
                </c:pt>
                <c:pt idx="33">
                  <c:v>3.3</c:v>
                </c:pt>
                <c:pt idx="34">
                  <c:v>3.4</c:v>
                </c:pt>
                <c:pt idx="35">
                  <c:v>3.5</c:v>
                </c:pt>
                <c:pt idx="36">
                  <c:v>3.6</c:v>
                </c:pt>
                <c:pt idx="37">
                  <c:v>3.7</c:v>
                </c:pt>
                <c:pt idx="38">
                  <c:v>3.8</c:v>
                </c:pt>
                <c:pt idx="39">
                  <c:v>3.9</c:v>
                </c:pt>
                <c:pt idx="40">
                  <c:v>4</c:v>
                </c:pt>
                <c:pt idx="41">
                  <c:v>4.0999999999999996</c:v>
                </c:pt>
                <c:pt idx="42">
                  <c:v>4.2</c:v>
                </c:pt>
                <c:pt idx="43">
                  <c:v>4.3</c:v>
                </c:pt>
                <c:pt idx="44">
                  <c:v>4.4000000000000004</c:v>
                </c:pt>
                <c:pt idx="45">
                  <c:v>4.5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4.8</c:v>
                </c:pt>
                <c:pt idx="49">
                  <c:v>4.9000000000000004</c:v>
                </c:pt>
                <c:pt idx="50">
                  <c:v>5</c:v>
                </c:pt>
                <c:pt idx="51">
                  <c:v>5.0999999999999996</c:v>
                </c:pt>
                <c:pt idx="52">
                  <c:v>5.2</c:v>
                </c:pt>
                <c:pt idx="53">
                  <c:v>5.3</c:v>
                </c:pt>
                <c:pt idx="54">
                  <c:v>5.4</c:v>
                </c:pt>
                <c:pt idx="55">
                  <c:v>5.5</c:v>
                </c:pt>
                <c:pt idx="56">
                  <c:v>5.6</c:v>
                </c:pt>
                <c:pt idx="57">
                  <c:v>5.7</c:v>
                </c:pt>
                <c:pt idx="58">
                  <c:v>5.8</c:v>
                </c:pt>
                <c:pt idx="59">
                  <c:v>5.9</c:v>
                </c:pt>
                <c:pt idx="60">
                  <c:v>6</c:v>
                </c:pt>
                <c:pt idx="61">
                  <c:v>6.1</c:v>
                </c:pt>
                <c:pt idx="62">
                  <c:v>6.2</c:v>
                </c:pt>
                <c:pt idx="63">
                  <c:v>6.3</c:v>
                </c:pt>
                <c:pt idx="64">
                  <c:v>6.4</c:v>
                </c:pt>
                <c:pt idx="65">
                  <c:v>6.5</c:v>
                </c:pt>
                <c:pt idx="66">
                  <c:v>6.6</c:v>
                </c:pt>
                <c:pt idx="67">
                  <c:v>6.7</c:v>
                </c:pt>
                <c:pt idx="68">
                  <c:v>6.8</c:v>
                </c:pt>
                <c:pt idx="69">
                  <c:v>6.9</c:v>
                </c:pt>
                <c:pt idx="70">
                  <c:v>7</c:v>
                </c:pt>
                <c:pt idx="71">
                  <c:v>7.1</c:v>
                </c:pt>
                <c:pt idx="72">
                  <c:v>7.2</c:v>
                </c:pt>
                <c:pt idx="73">
                  <c:v>7.3</c:v>
                </c:pt>
                <c:pt idx="74">
                  <c:v>7.4</c:v>
                </c:pt>
                <c:pt idx="75">
                  <c:v>7.5</c:v>
                </c:pt>
                <c:pt idx="76">
                  <c:v>7.6</c:v>
                </c:pt>
                <c:pt idx="77">
                  <c:v>7.7</c:v>
                </c:pt>
                <c:pt idx="78">
                  <c:v>7.8</c:v>
                </c:pt>
                <c:pt idx="79">
                  <c:v>7.9</c:v>
                </c:pt>
                <c:pt idx="80">
                  <c:v>8</c:v>
                </c:pt>
                <c:pt idx="81">
                  <c:v>8.1</c:v>
                </c:pt>
                <c:pt idx="82">
                  <c:v>8.1999999999999993</c:v>
                </c:pt>
                <c:pt idx="83">
                  <c:v>8.3000000000000007</c:v>
                </c:pt>
                <c:pt idx="84">
                  <c:v>8.4</c:v>
                </c:pt>
                <c:pt idx="85">
                  <c:v>8.5</c:v>
                </c:pt>
                <c:pt idx="86">
                  <c:v>8.6</c:v>
                </c:pt>
                <c:pt idx="87">
                  <c:v>8.6999999999999993</c:v>
                </c:pt>
                <c:pt idx="88">
                  <c:v>8.8000000000000007</c:v>
                </c:pt>
                <c:pt idx="89">
                  <c:v>8.9</c:v>
                </c:pt>
                <c:pt idx="90">
                  <c:v>9</c:v>
                </c:pt>
                <c:pt idx="91">
                  <c:v>9.1</c:v>
                </c:pt>
                <c:pt idx="92">
                  <c:v>9.1999999999999993</c:v>
                </c:pt>
                <c:pt idx="93">
                  <c:v>9.3000000000000007</c:v>
                </c:pt>
                <c:pt idx="94">
                  <c:v>9.4</c:v>
                </c:pt>
                <c:pt idx="95">
                  <c:v>9.5</c:v>
                </c:pt>
                <c:pt idx="96">
                  <c:v>9.6</c:v>
                </c:pt>
                <c:pt idx="97">
                  <c:v>9.6999999999999993</c:v>
                </c:pt>
                <c:pt idx="98">
                  <c:v>9.8000000000000007</c:v>
                </c:pt>
                <c:pt idx="99">
                  <c:v>9.9</c:v>
                </c:pt>
                <c:pt idx="100">
                  <c:v>10</c:v>
                </c:pt>
              </c:numCache>
            </c:numRef>
          </c:cat>
          <c:val>
            <c:numRef>
              <c:f>Sheet1!$G$52:$G$152</c:f>
              <c:numCache>
                <c:formatCode>General</c:formatCod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1315.2190349819953</c:v>
                </c:pt>
                <c:pt idx="4">
                  <c:v>1850.5657909809311</c:v>
                </c:pt>
                <c:pt idx="5">
                  <c:v>2561.0932104626695</c:v>
                </c:pt>
                <c:pt idx="6">
                  <c:v>2977.4134662601828</c:v>
                </c:pt>
                <c:pt idx="7">
                  <c:v>3383.1226600462064</c:v>
                </c:pt>
                <c:pt idx="8">
                  <c:v>3664.5387167798749</c:v>
                </c:pt>
                <c:pt idx="9">
                  <c:v>3911.6762353495938</c:v>
                </c:pt>
                <c:pt idx="10">
                  <c:v>4098.1798912397544</c:v>
                </c:pt>
                <c:pt idx="11">
                  <c:v>4255.7722268922644</c:v>
                </c:pt>
                <c:pt idx="12">
                  <c:v>4380.1290682573572</c:v>
                </c:pt>
                <c:pt idx="13">
                  <c:v>4483.8751731277016</c:v>
                </c:pt>
                <c:pt idx="14">
                  <c:v>4567.8347687434225</c:v>
                </c:pt>
                <c:pt idx="15">
                  <c:v>4637.7303588913264</c:v>
                </c:pt>
                <c:pt idx="16">
                  <c:v>4695.1748781220458</c:v>
                </c:pt>
                <c:pt idx="17">
                  <c:v>4743.1005456269158</c:v>
                </c:pt>
                <c:pt idx="18">
                  <c:v>4782.8944887153848</c:v>
                </c:pt>
                <c:pt idx="19">
                  <c:v>4816.217534762226</c:v>
                </c:pt>
                <c:pt idx="20">
                  <c:v>4844.091037414134</c:v>
                </c:pt>
                <c:pt idx="21">
                  <c:v>4867.5269343071304</c:v>
                </c:pt>
                <c:pt idx="22">
                  <c:v>4887.2413490800418</c:v>
                </c:pt>
                <c:pt idx="23">
                  <c:v>4903.8823401484569</c:v>
                </c:pt>
                <c:pt idx="24">
                  <c:v>4917.9448833258157</c:v>
                </c:pt>
                <c:pt idx="25">
                  <c:v>4929.8581414897708</c:v>
                </c:pt>
                <c:pt idx="26">
                  <c:v>4939.9640168230089</c:v>
                </c:pt>
                <c:pt idx="27">
                  <c:v>4948.5533537184192</c:v>
                </c:pt>
                <c:pt idx="28">
                  <c:v>4955.8634944221867</c:v>
                </c:pt>
                <c:pt idx="29">
                  <c:v>4962.0948643232741</c:v>
                </c:pt>
                <c:pt idx="30">
                  <c:v>4967.4133892439186</c:v>
                </c:pt>
                <c:pt idx="31">
                  <c:v>4971.9589575110413</c:v>
                </c:pt>
                <c:pt idx="32">
                  <c:v>4975.8484492511634</c:v>
                </c:pt>
                <c:pt idx="33">
                  <c:v>4979.1805034360941</c:v>
                </c:pt>
                <c:pt idx="34">
                  <c:v>4982.0380614405221</c:v>
                </c:pt>
                <c:pt idx="35">
                  <c:v>4984.4912710293302</c:v>
                </c:pt>
                <c:pt idx="36">
                  <c:v>4986.5993970335339</c:v>
                </c:pt>
                <c:pt idx="37">
                  <c:v>4988.4126909348843</c:v>
                </c:pt>
                <c:pt idx="38">
                  <c:v>4989.9737685181808</c:v>
                </c:pt>
                <c:pt idx="39">
                  <c:v>4991.318858665044</c:v>
                </c:pt>
                <c:pt idx="40">
                  <c:v>4992.4787821803211</c:v>
                </c:pt>
                <c:pt idx="41">
                  <c:v>4993.4798064664301</c:v>
                </c:pt>
                <c:pt idx="42">
                  <c:v>4994.3443386650542</c:v>
                </c:pt>
                <c:pt idx="43">
                  <c:v>4995.0915203638933</c:v>
                </c:pt>
                <c:pt idx="44">
                  <c:v>4995.7377193152952</c:v>
                </c:pt>
                <c:pt idx="45">
                  <c:v>4996.2969482058779</c:v>
                </c:pt>
                <c:pt idx="46">
                  <c:v>4996.7812148954154</c:v>
                </c:pt>
                <c:pt idx="47">
                  <c:v>4997.2008199952515</c:v>
                </c:pt>
                <c:pt idx="48">
                  <c:v>4997.5646075579934</c:v>
                </c:pt>
                <c:pt idx="49">
                  <c:v>4997.8801781005732</c:v>
                </c:pt>
                <c:pt idx="50">
                  <c:v>4998.1540689530193</c:v>
                </c:pt>
                <c:pt idx="51">
                  <c:v>4998.3919077047694</c:v>
                </c:pt>
                <c:pt idx="52">
                  <c:v>4998.5985425929339</c:v>
                </c:pt>
                <c:pt idx="53">
                  <c:v>4998.778153635868</c:v>
                </c:pt>
                <c:pt idx="54">
                  <c:v>4998.9343473435874</c:v>
                </c:pt>
                <c:pt idx="55">
                  <c:v>4999.0702375966439</c:v>
                </c:pt>
                <c:pt idx="56">
                  <c:v>4999.1885147425483</c:v>
                </c:pt>
                <c:pt idx="57">
                  <c:v>4999.2915047140841</c:v>
                </c:pt>
                <c:pt idx="58">
                  <c:v>4999.3812196437602</c:v>
                </c:pt>
                <c:pt idx="59">
                  <c:v>4999.4594012486177</c:v>
                </c:pt>
                <c:pt idx="60">
                  <c:v>4999.5275580456891</c:v>
                </c:pt>
                <c:pt idx="61">
                  <c:v>4999.5869973069612</c:v>
                </c:pt>
                <c:pt idx="62">
                  <c:v>4999.6388525181146</c:v>
                </c:pt>
                <c:pt idx="63">
                  <c:v>4999.6841069941147</c:v>
                </c:pt>
                <c:pt idx="64">
                  <c:v>4999.7236142044103</c:v>
                </c:pt>
                <c:pt idx="65">
                  <c:v>4999.7581152798175</c:v>
                </c:pt>
                <c:pt idx="66">
                  <c:v>4999.7882541023691</c:v>
                </c:pt>
                <c:pt idx="67">
                  <c:v>4999.8145903210852</c:v>
                </c:pt>
                <c:pt idx="68">
                  <c:v>4999.837610586098</c:v>
                </c:pt>
                <c:pt idx="69">
                  <c:v>4999.857738251374</c:v>
                </c:pt>
                <c:pt idx="70">
                  <c:v>4999.8753417599391</c:v>
                </c:pt>
                <c:pt idx="71">
                  <c:v>4999.8907418949084</c:v>
                </c:pt>
                <c:pt idx="72">
                  <c:v>4999.9042180533761</c:v>
                </c:pt>
                <c:pt idx="73">
                  <c:v>4999.9160136778701</c:v>
                </c:pt>
                <c:pt idx="74">
                  <c:v>4999.9263409610894</c:v>
                </c:pt>
                <c:pt idx="75">
                  <c:v>4999.935384923263</c:v>
                </c:pt>
                <c:pt idx="76">
                  <c:v>4999.9433069476245</c:v>
                </c:pt>
                <c:pt idx="77">
                  <c:v>4999.9502478475151</c:v>
                </c:pt>
                <c:pt idx="78">
                  <c:v>4999.9563305284364</c:v>
                </c:pt>
                <c:pt idx="79">
                  <c:v>4999.9616622996282</c:v>
                </c:pt>
                <c:pt idx="80">
                  <c:v>4999.9663368822021</c:v>
                </c:pt>
                <c:pt idx="81">
                  <c:v>4999.9704361544382</c:v>
                </c:pt>
                <c:pt idx="82">
                  <c:v>4999.9740316692751</c:v>
                </c:pt>
                <c:pt idx="83">
                  <c:v>4999.9771859742832</c:v>
                </c:pt>
                <c:pt idx="84">
                  <c:v>4999.979953760283</c:v>
                </c:pt>
                <c:pt idx="85">
                  <c:v>4999.9823828612361</c:v>
                </c:pt>
                <c:pt idx="86">
                  <c:v>4999.9845151250029</c:v>
                </c:pt>
                <c:pt idx="87">
                  <c:v>4999.9863871719199</c:v>
                </c:pt>
                <c:pt idx="88">
                  <c:v>4999.9880310558765</c:v>
                </c:pt>
                <c:pt idx="89">
                  <c:v>4999.9894748406414</c:v>
                </c:pt>
                <c:pt idx="90">
                  <c:v>4999.9907431024467</c:v>
                </c:pt>
                <c:pt idx="91">
                  <c:v>4999.9918573684417</c:v>
                </c:pt>
                <c:pt idx="92">
                  <c:v>4999.9928364992838</c:v>
                </c:pt>
                <c:pt idx="93">
                  <c:v>4999.9936970231292</c:v>
                </c:pt>
                <c:pt idx="94">
                  <c:v>4999.9944534272527</c:v>
                </c:pt>
                <c:pt idx="95">
                  <c:v>4999.9951184127576</c:v>
                </c:pt>
                <c:pt idx="96">
                  <c:v>4999.9957031171289</c:v>
                </c:pt>
                <c:pt idx="97">
                  <c:v>4999.9962173087097</c:v>
                </c:pt>
                <c:pt idx="98">
                  <c:v>4999.9966695567255</c:v>
                </c:pt>
                <c:pt idx="99">
                  <c:v>4999.9970673799453</c:v>
                </c:pt>
                <c:pt idx="100">
                  <c:v>4999.9974173767077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522-4A1F-AEF8-75FAA1AFBC46}"/>
            </c:ext>
          </c:extLst>
        </c:ser>
        <c:ser>
          <c:idx val="3"/>
          <c:order val="3"/>
          <c:tx>
            <c:strRef>
              <c:f>Sheet1!$H$51</c:f>
              <c:strCache>
                <c:ptCount val="1"/>
                <c:pt idx="0">
                  <c:v>500</c:v>
                </c:pt>
              </c:strCache>
            </c:strRef>
          </c:tx>
          <c:cat>
            <c:numRef>
              <c:f>Sheet1!$B$52:$B$152</c:f>
              <c:numCache>
                <c:formatCode>General</c:formatCode>
                <c:ptCount val="10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  <c:pt idx="11">
                  <c:v>1.1000000000000001</c:v>
                </c:pt>
                <c:pt idx="12">
                  <c:v>1.2</c:v>
                </c:pt>
                <c:pt idx="13">
                  <c:v>1.3</c:v>
                </c:pt>
                <c:pt idx="14">
                  <c:v>1.4</c:v>
                </c:pt>
                <c:pt idx="15">
                  <c:v>1.5</c:v>
                </c:pt>
                <c:pt idx="16">
                  <c:v>1.6</c:v>
                </c:pt>
                <c:pt idx="17">
                  <c:v>1.7</c:v>
                </c:pt>
                <c:pt idx="18">
                  <c:v>1.8</c:v>
                </c:pt>
                <c:pt idx="19">
                  <c:v>1.9</c:v>
                </c:pt>
                <c:pt idx="20">
                  <c:v>2</c:v>
                </c:pt>
                <c:pt idx="21">
                  <c:v>2.1</c:v>
                </c:pt>
                <c:pt idx="22">
                  <c:v>2.2000000000000002</c:v>
                </c:pt>
                <c:pt idx="23">
                  <c:v>2.2999999999999998</c:v>
                </c:pt>
                <c:pt idx="24">
                  <c:v>2.4</c:v>
                </c:pt>
                <c:pt idx="25">
                  <c:v>2.5</c:v>
                </c:pt>
                <c:pt idx="26">
                  <c:v>2.6</c:v>
                </c:pt>
                <c:pt idx="27">
                  <c:v>2.7</c:v>
                </c:pt>
                <c:pt idx="28">
                  <c:v>2.8</c:v>
                </c:pt>
                <c:pt idx="29">
                  <c:v>2.9</c:v>
                </c:pt>
                <c:pt idx="30">
                  <c:v>3</c:v>
                </c:pt>
                <c:pt idx="31">
                  <c:v>3.1</c:v>
                </c:pt>
                <c:pt idx="32">
                  <c:v>3.2</c:v>
                </c:pt>
                <c:pt idx="33">
                  <c:v>3.3</c:v>
                </c:pt>
                <c:pt idx="34">
                  <c:v>3.4</c:v>
                </c:pt>
                <c:pt idx="35">
                  <c:v>3.5</c:v>
                </c:pt>
                <c:pt idx="36">
                  <c:v>3.6</c:v>
                </c:pt>
                <c:pt idx="37">
                  <c:v>3.7</c:v>
                </c:pt>
                <c:pt idx="38">
                  <c:v>3.8</c:v>
                </c:pt>
                <c:pt idx="39">
                  <c:v>3.9</c:v>
                </c:pt>
                <c:pt idx="40">
                  <c:v>4</c:v>
                </c:pt>
                <c:pt idx="41">
                  <c:v>4.0999999999999996</c:v>
                </c:pt>
                <c:pt idx="42">
                  <c:v>4.2</c:v>
                </c:pt>
                <c:pt idx="43">
                  <c:v>4.3</c:v>
                </c:pt>
                <c:pt idx="44">
                  <c:v>4.4000000000000004</c:v>
                </c:pt>
                <c:pt idx="45">
                  <c:v>4.5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4.8</c:v>
                </c:pt>
                <c:pt idx="49">
                  <c:v>4.9000000000000004</c:v>
                </c:pt>
                <c:pt idx="50">
                  <c:v>5</c:v>
                </c:pt>
                <c:pt idx="51">
                  <c:v>5.0999999999999996</c:v>
                </c:pt>
                <c:pt idx="52">
                  <c:v>5.2</c:v>
                </c:pt>
                <c:pt idx="53">
                  <c:v>5.3</c:v>
                </c:pt>
                <c:pt idx="54">
                  <c:v>5.4</c:v>
                </c:pt>
                <c:pt idx="55">
                  <c:v>5.5</c:v>
                </c:pt>
                <c:pt idx="56">
                  <c:v>5.6</c:v>
                </c:pt>
                <c:pt idx="57">
                  <c:v>5.7</c:v>
                </c:pt>
                <c:pt idx="58">
                  <c:v>5.8</c:v>
                </c:pt>
                <c:pt idx="59">
                  <c:v>5.9</c:v>
                </c:pt>
                <c:pt idx="60">
                  <c:v>6</c:v>
                </c:pt>
                <c:pt idx="61">
                  <c:v>6.1</c:v>
                </c:pt>
                <c:pt idx="62">
                  <c:v>6.2</c:v>
                </c:pt>
                <c:pt idx="63">
                  <c:v>6.3</c:v>
                </c:pt>
                <c:pt idx="64">
                  <c:v>6.4</c:v>
                </c:pt>
                <c:pt idx="65">
                  <c:v>6.5</c:v>
                </c:pt>
                <c:pt idx="66">
                  <c:v>6.6</c:v>
                </c:pt>
                <c:pt idx="67">
                  <c:v>6.7</c:v>
                </c:pt>
                <c:pt idx="68">
                  <c:v>6.8</c:v>
                </c:pt>
                <c:pt idx="69">
                  <c:v>6.9</c:v>
                </c:pt>
                <c:pt idx="70">
                  <c:v>7</c:v>
                </c:pt>
                <c:pt idx="71">
                  <c:v>7.1</c:v>
                </c:pt>
                <c:pt idx="72">
                  <c:v>7.2</c:v>
                </c:pt>
                <c:pt idx="73">
                  <c:v>7.3</c:v>
                </c:pt>
                <c:pt idx="74">
                  <c:v>7.4</c:v>
                </c:pt>
                <c:pt idx="75">
                  <c:v>7.5</c:v>
                </c:pt>
                <c:pt idx="76">
                  <c:v>7.6</c:v>
                </c:pt>
                <c:pt idx="77">
                  <c:v>7.7</c:v>
                </c:pt>
                <c:pt idx="78">
                  <c:v>7.8</c:v>
                </c:pt>
                <c:pt idx="79">
                  <c:v>7.9</c:v>
                </c:pt>
                <c:pt idx="80">
                  <c:v>8</c:v>
                </c:pt>
                <c:pt idx="81">
                  <c:v>8.1</c:v>
                </c:pt>
                <c:pt idx="82">
                  <c:v>8.1999999999999993</c:v>
                </c:pt>
                <c:pt idx="83">
                  <c:v>8.3000000000000007</c:v>
                </c:pt>
                <c:pt idx="84">
                  <c:v>8.4</c:v>
                </c:pt>
                <c:pt idx="85">
                  <c:v>8.5</c:v>
                </c:pt>
                <c:pt idx="86">
                  <c:v>8.6</c:v>
                </c:pt>
                <c:pt idx="87">
                  <c:v>8.6999999999999993</c:v>
                </c:pt>
                <c:pt idx="88">
                  <c:v>8.8000000000000007</c:v>
                </c:pt>
                <c:pt idx="89">
                  <c:v>8.9</c:v>
                </c:pt>
                <c:pt idx="90">
                  <c:v>9</c:v>
                </c:pt>
                <c:pt idx="91">
                  <c:v>9.1</c:v>
                </c:pt>
                <c:pt idx="92">
                  <c:v>9.1999999999999993</c:v>
                </c:pt>
                <c:pt idx="93">
                  <c:v>9.3000000000000007</c:v>
                </c:pt>
                <c:pt idx="94">
                  <c:v>9.4</c:v>
                </c:pt>
                <c:pt idx="95">
                  <c:v>9.5</c:v>
                </c:pt>
                <c:pt idx="96">
                  <c:v>9.6</c:v>
                </c:pt>
                <c:pt idx="97">
                  <c:v>9.6999999999999993</c:v>
                </c:pt>
                <c:pt idx="98">
                  <c:v>9.8000000000000007</c:v>
                </c:pt>
                <c:pt idx="99">
                  <c:v>9.9</c:v>
                </c:pt>
                <c:pt idx="100">
                  <c:v>10</c:v>
                </c:pt>
              </c:numCache>
            </c:numRef>
          </c:cat>
          <c:val>
            <c:numRef>
              <c:f>Sheet1!$H$52:$H$152</c:f>
              <c:numCache>
                <c:formatCode>General</c:formatCod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842.70217116837921</c:v>
                </c:pt>
                <c:pt idx="5">
                  <c:v>1300.053493504776</c:v>
                </c:pt>
                <c:pt idx="6">
                  <c:v>1938.0898719103664</c:v>
                </c:pt>
                <c:pt idx="7">
                  <c:v>2373.3084365265786</c:v>
                </c:pt>
                <c:pt idx="8">
                  <c:v>2812.1221839059831</c:v>
                </c:pt>
                <c:pt idx="9">
                  <c:v>3144.6579057858917</c:v>
                </c:pt>
                <c:pt idx="10">
                  <c:v>3445.1176649676513</c:v>
                </c:pt>
                <c:pt idx="11">
                  <c:v>3684.7374808244822</c:v>
                </c:pt>
                <c:pt idx="12">
                  <c:v>3892.2088815642683</c:v>
                </c:pt>
                <c:pt idx="13">
                  <c:v>4062.0639055456854</c:v>
                </c:pt>
                <c:pt idx="14">
                  <c:v>4206.731013224522</c:v>
                </c:pt>
                <c:pt idx="15">
                  <c:v>4326.8976093112251</c:v>
                </c:pt>
                <c:pt idx="16">
                  <c:v>4428.6943647816297</c:v>
                </c:pt>
                <c:pt idx="17">
                  <c:v>4513.9991069553589</c:v>
                </c:pt>
                <c:pt idx="18">
                  <c:v>4586.2187886143138</c:v>
                </c:pt>
                <c:pt idx="19">
                  <c:v>4647.0989988537021</c:v>
                </c:pt>
                <c:pt idx="20">
                  <c:v>4698.7129379540975</c:v>
                </c:pt>
                <c:pt idx="21">
                  <c:v>4742.4154369298294</c:v>
                </c:pt>
                <c:pt idx="22">
                  <c:v>4779.5470959784207</c:v>
                </c:pt>
                <c:pt idx="23">
                  <c:v>4811.0986897534694</c:v>
                </c:pt>
                <c:pt idx="24">
                  <c:v>4837.9709063860255</c:v>
                </c:pt>
                <c:pt idx="25">
                  <c:v>4860.8731337220606</c:v>
                </c:pt>
                <c:pt idx="26">
                  <c:v>4880.4252764980365</c:v>
                </c:pt>
                <c:pt idx="27">
                  <c:v>4897.1322949114128</c:v>
                </c:pt>
                <c:pt idx="28">
                  <c:v>4911.4276951031998</c:v>
                </c:pt>
                <c:pt idx="29">
                  <c:v>4923.6711885999548</c:v>
                </c:pt>
                <c:pt idx="30">
                  <c:v>4934.1693784937652</c:v>
                </c:pt>
                <c:pt idx="31">
                  <c:v>4943.1794218585528</c:v>
                </c:pt>
                <c:pt idx="32">
                  <c:v>4950.9200517201625</c:v>
                </c:pt>
                <c:pt idx="33">
                  <c:v>4957.5759660326366</c:v>
                </c:pt>
                <c:pt idx="34">
                  <c:v>4963.3043138937455</c:v>
                </c:pt>
                <c:pt idx="35">
                  <c:v>4968.2384068232222</c:v>
                </c:pt>
                <c:pt idx="36">
                  <c:v>4972.4918287994615</c:v>
                </c:pt>
                <c:pt idx="37">
                  <c:v>4976.1612688691648</c:v>
                </c:pt>
                <c:pt idx="38">
                  <c:v>4979.329257033979</c:v>
                </c:pt>
                <c:pt idx="39">
                  <c:v>4982.0662437565188</c:v>
                </c:pt>
                <c:pt idx="40">
                  <c:v>4984.4324787395499</c:v>
                </c:pt>
                <c:pt idx="41">
                  <c:v>4986.479515153489</c:v>
                </c:pt>
                <c:pt idx="42">
                  <c:v>4988.2515254894752</c:v>
                </c:pt>
                <c:pt idx="43">
                  <c:v>4989.7863850167541</c:v>
                </c:pt>
                <c:pt idx="44">
                  <c:v>4991.116605428304</c:v>
                </c:pt>
                <c:pt idx="45">
                  <c:v>4992.2701156394596</c:v>
                </c:pt>
                <c:pt idx="46">
                  <c:v>4993.2709303480488</c:v>
                </c:pt>
                <c:pt idx="47">
                  <c:v>4994.1397142356618</c:v>
                </c:pt>
                <c:pt idx="48">
                  <c:v>4994.8942640587829</c:v>
                </c:pt>
                <c:pt idx="49">
                  <c:v>4995.5499178015789</c:v>
                </c:pt>
                <c:pt idx="50">
                  <c:v>4996.1199042823764</c:v>
                </c:pt>
                <c:pt idx="51">
                  <c:v>4996.61564101566</c:v>
                </c:pt>
                <c:pt idx="52">
                  <c:v>4997.0469889718943</c:v>
                </c:pt>
                <c:pt idx="53">
                  <c:v>4997.422470256819</c:v>
                </c:pt>
                <c:pt idx="54">
                  <c:v>4997.7494545504196</c:v>
                </c:pt>
                <c:pt idx="55">
                  <c:v>4998.0343187785556</c:v>
                </c:pt>
                <c:pt idx="56">
                  <c:v>4998.282584079383</c:v>
                </c:pt>
                <c:pt idx="57">
                  <c:v>4998.4990333362384</c:v>
                </c:pt>
                <c:pt idx="58">
                  <c:v>4998.6878121536893</c:v>
                </c:pt>
                <c:pt idx="59">
                  <c:v>4998.8525156571422</c:v>
                </c:pt>
                <c:pt idx="60">
                  <c:v>4998.9962631770459</c:v>
                </c:pt>
                <c:pt idx="61">
                  <c:v>4999.1217625486906</c:v>
                </c:pt>
                <c:pt idx="62">
                  <c:v>4999.2313655161734</c:v>
                </c:pt>
                <c:pt idx="63">
                  <c:v>4999.3271155014509</c:v>
                </c:pt>
                <c:pt idx="64">
                  <c:v>4999.4107888200251</c:v>
                </c:pt>
                <c:pt idx="65">
                  <c:v>4999.4839302642476</c:v>
                </c:pt>
                <c:pt idx="66">
                  <c:v>4999.5478838438548</c:v>
                </c:pt>
                <c:pt idx="67">
                  <c:v>4999.6038193584609</c:v>
                </c:pt>
                <c:pt idx="68">
                  <c:v>4999.652755380891</c:v>
                </c:pt>
                <c:pt idx="69">
                  <c:v>4999.6955791472028</c:v>
                </c:pt>
                <c:pt idx="70">
                  <c:v>4999.7330637792966</c:v>
                </c:pt>
                <c:pt idx="71">
                  <c:v>4999.7658832056813</c:v>
                </c:pt>
                <c:pt idx="72">
                  <c:v>4999.7946250947316</c:v>
                </c:pt>
                <c:pt idx="73">
                  <c:v>4999.8198020707578</c:v>
                </c:pt>
                <c:pt idx="74">
                  <c:v>4999.8418614455841</c:v>
                </c:pt>
                <c:pt idx="75">
                  <c:v>4999.8611936660845</c:v>
                </c:pt>
                <c:pt idx="76">
                  <c:v>4999.8781396504301</c:v>
                </c:pt>
                <c:pt idx="77">
                  <c:v>4999.8929971620346</c:v>
                </c:pt>
                <c:pt idx="78">
                  <c:v>4999.9060263498441</c:v>
                </c:pt>
                <c:pt idx="79">
                  <c:v>4999.9174545659525</c:v>
                </c:pt>
                <c:pt idx="80">
                  <c:v>4999.9274805565474</c:v>
                </c:pt>
                <c:pt idx="81">
                  <c:v>4999.9362781091168</c:v>
                </c:pt>
                <c:pt idx="82">
                  <c:v>4999.9439992276721</c:v>
                </c:pt>
                <c:pt idx="83">
                  <c:v>4999.9507768981048</c:v>
                </c:pt>
                <c:pt idx="84">
                  <c:v>4999.9567274974461</c:v>
                </c:pt>
                <c:pt idx="85">
                  <c:v>4999.9619528936255</c:v>
                </c:pt>
                <c:pt idx="86">
                  <c:v>4999.9665422761218</c:v>
                </c:pt>
                <c:pt idx="87">
                  <c:v>4999.9705737525073</c:v>
                </c:pt>
                <c:pt idx="88">
                  <c:v>4999.9741157413018</c:v>
                </c:pt>
                <c:pt idx="89">
                  <c:v>4999.9772281874848</c:v>
                </c:pt>
                <c:pt idx="90">
                  <c:v>4999.9799636236012</c:v>
                </c:pt>
                <c:pt idx="91">
                  <c:v>4999.9823680963091</c:v>
                </c:pt>
                <c:pt idx="92">
                  <c:v>4999.9844819757272</c:v>
                </c:pt>
                <c:pt idx="93">
                  <c:v>4999.9863406625518</c:v>
                </c:pt>
                <c:pt idx="94">
                  <c:v>4999.987975206076</c:v>
                </c:pt>
                <c:pt idx="95">
                  <c:v>4999.9894128444548</c:v>
                </c:pt>
                <c:pt idx="96">
                  <c:v>4999.9906774771343</c:v>
                </c:pt>
                <c:pt idx="97">
                  <c:v>4999.9917900780729</c:v>
                </c:pt>
                <c:pt idx="98">
                  <c:v>4999.9927690572631</c:v>
                </c:pt>
                <c:pt idx="99">
                  <c:v>4999.9936305770989</c:v>
                </c:pt>
                <c:pt idx="100">
                  <c:v>4999.994388829301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522-4A1F-AEF8-75FAA1AFBC46}"/>
            </c:ext>
          </c:extLst>
        </c:ser>
        <c:ser>
          <c:idx val="4"/>
          <c:order val="4"/>
          <c:tx>
            <c:strRef>
              <c:f>Sheet1!$I$51</c:f>
              <c:strCache>
                <c:ptCount val="1"/>
                <c:pt idx="0">
                  <c:v>625</c:v>
                </c:pt>
              </c:strCache>
            </c:strRef>
          </c:tx>
          <c:cat>
            <c:numRef>
              <c:f>Sheet1!$B$52:$B$152</c:f>
              <c:numCache>
                <c:formatCode>General</c:formatCode>
                <c:ptCount val="10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  <c:pt idx="11">
                  <c:v>1.1000000000000001</c:v>
                </c:pt>
                <c:pt idx="12">
                  <c:v>1.2</c:v>
                </c:pt>
                <c:pt idx="13">
                  <c:v>1.3</c:v>
                </c:pt>
                <c:pt idx="14">
                  <c:v>1.4</c:v>
                </c:pt>
                <c:pt idx="15">
                  <c:v>1.5</c:v>
                </c:pt>
                <c:pt idx="16">
                  <c:v>1.6</c:v>
                </c:pt>
                <c:pt idx="17">
                  <c:v>1.7</c:v>
                </c:pt>
                <c:pt idx="18">
                  <c:v>1.8</c:v>
                </c:pt>
                <c:pt idx="19">
                  <c:v>1.9</c:v>
                </c:pt>
                <c:pt idx="20">
                  <c:v>2</c:v>
                </c:pt>
                <c:pt idx="21">
                  <c:v>2.1</c:v>
                </c:pt>
                <c:pt idx="22">
                  <c:v>2.2000000000000002</c:v>
                </c:pt>
                <c:pt idx="23">
                  <c:v>2.2999999999999998</c:v>
                </c:pt>
                <c:pt idx="24">
                  <c:v>2.4</c:v>
                </c:pt>
                <c:pt idx="25">
                  <c:v>2.5</c:v>
                </c:pt>
                <c:pt idx="26">
                  <c:v>2.6</c:v>
                </c:pt>
                <c:pt idx="27">
                  <c:v>2.7</c:v>
                </c:pt>
                <c:pt idx="28">
                  <c:v>2.8</c:v>
                </c:pt>
                <c:pt idx="29">
                  <c:v>2.9</c:v>
                </c:pt>
                <c:pt idx="30">
                  <c:v>3</c:v>
                </c:pt>
                <c:pt idx="31">
                  <c:v>3.1</c:v>
                </c:pt>
                <c:pt idx="32">
                  <c:v>3.2</c:v>
                </c:pt>
                <c:pt idx="33">
                  <c:v>3.3</c:v>
                </c:pt>
                <c:pt idx="34">
                  <c:v>3.4</c:v>
                </c:pt>
                <c:pt idx="35">
                  <c:v>3.5</c:v>
                </c:pt>
                <c:pt idx="36">
                  <c:v>3.6</c:v>
                </c:pt>
                <c:pt idx="37">
                  <c:v>3.7</c:v>
                </c:pt>
                <c:pt idx="38">
                  <c:v>3.8</c:v>
                </c:pt>
                <c:pt idx="39">
                  <c:v>3.9</c:v>
                </c:pt>
                <c:pt idx="40">
                  <c:v>4</c:v>
                </c:pt>
                <c:pt idx="41">
                  <c:v>4.0999999999999996</c:v>
                </c:pt>
                <c:pt idx="42">
                  <c:v>4.2</c:v>
                </c:pt>
                <c:pt idx="43">
                  <c:v>4.3</c:v>
                </c:pt>
                <c:pt idx="44">
                  <c:v>4.4000000000000004</c:v>
                </c:pt>
                <c:pt idx="45">
                  <c:v>4.5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4.8</c:v>
                </c:pt>
                <c:pt idx="49">
                  <c:v>4.9000000000000004</c:v>
                </c:pt>
                <c:pt idx="50">
                  <c:v>5</c:v>
                </c:pt>
                <c:pt idx="51">
                  <c:v>5.0999999999999996</c:v>
                </c:pt>
                <c:pt idx="52">
                  <c:v>5.2</c:v>
                </c:pt>
                <c:pt idx="53">
                  <c:v>5.3</c:v>
                </c:pt>
                <c:pt idx="54">
                  <c:v>5.4</c:v>
                </c:pt>
                <c:pt idx="55">
                  <c:v>5.5</c:v>
                </c:pt>
                <c:pt idx="56">
                  <c:v>5.6</c:v>
                </c:pt>
                <c:pt idx="57">
                  <c:v>5.7</c:v>
                </c:pt>
                <c:pt idx="58">
                  <c:v>5.8</c:v>
                </c:pt>
                <c:pt idx="59">
                  <c:v>5.9</c:v>
                </c:pt>
                <c:pt idx="60">
                  <c:v>6</c:v>
                </c:pt>
                <c:pt idx="61">
                  <c:v>6.1</c:v>
                </c:pt>
                <c:pt idx="62">
                  <c:v>6.2</c:v>
                </c:pt>
                <c:pt idx="63">
                  <c:v>6.3</c:v>
                </c:pt>
                <c:pt idx="64">
                  <c:v>6.4</c:v>
                </c:pt>
                <c:pt idx="65">
                  <c:v>6.5</c:v>
                </c:pt>
                <c:pt idx="66">
                  <c:v>6.6</c:v>
                </c:pt>
                <c:pt idx="67">
                  <c:v>6.7</c:v>
                </c:pt>
                <c:pt idx="68">
                  <c:v>6.8</c:v>
                </c:pt>
                <c:pt idx="69">
                  <c:v>6.9</c:v>
                </c:pt>
                <c:pt idx="70">
                  <c:v>7</c:v>
                </c:pt>
                <c:pt idx="71">
                  <c:v>7.1</c:v>
                </c:pt>
                <c:pt idx="72">
                  <c:v>7.2</c:v>
                </c:pt>
                <c:pt idx="73">
                  <c:v>7.3</c:v>
                </c:pt>
                <c:pt idx="74">
                  <c:v>7.4</c:v>
                </c:pt>
                <c:pt idx="75">
                  <c:v>7.5</c:v>
                </c:pt>
                <c:pt idx="76">
                  <c:v>7.6</c:v>
                </c:pt>
                <c:pt idx="77">
                  <c:v>7.7</c:v>
                </c:pt>
                <c:pt idx="78">
                  <c:v>7.8</c:v>
                </c:pt>
                <c:pt idx="79">
                  <c:v>7.9</c:v>
                </c:pt>
                <c:pt idx="80">
                  <c:v>8</c:v>
                </c:pt>
                <c:pt idx="81">
                  <c:v>8.1</c:v>
                </c:pt>
                <c:pt idx="82">
                  <c:v>8.1999999999999993</c:v>
                </c:pt>
                <c:pt idx="83">
                  <c:v>8.3000000000000007</c:v>
                </c:pt>
                <c:pt idx="84">
                  <c:v>8.4</c:v>
                </c:pt>
                <c:pt idx="85">
                  <c:v>8.5</c:v>
                </c:pt>
                <c:pt idx="86">
                  <c:v>8.6</c:v>
                </c:pt>
                <c:pt idx="87">
                  <c:v>8.6999999999999993</c:v>
                </c:pt>
                <c:pt idx="88">
                  <c:v>8.8000000000000007</c:v>
                </c:pt>
                <c:pt idx="89">
                  <c:v>8.9</c:v>
                </c:pt>
                <c:pt idx="90">
                  <c:v>9</c:v>
                </c:pt>
                <c:pt idx="91">
                  <c:v>9.1</c:v>
                </c:pt>
                <c:pt idx="92">
                  <c:v>9.1999999999999993</c:v>
                </c:pt>
                <c:pt idx="93">
                  <c:v>9.3000000000000007</c:v>
                </c:pt>
                <c:pt idx="94">
                  <c:v>9.4</c:v>
                </c:pt>
                <c:pt idx="95">
                  <c:v>9.5</c:v>
                </c:pt>
                <c:pt idx="96">
                  <c:v>9.6</c:v>
                </c:pt>
                <c:pt idx="97">
                  <c:v>9.6999999999999993</c:v>
                </c:pt>
                <c:pt idx="98">
                  <c:v>9.8000000000000007</c:v>
                </c:pt>
                <c:pt idx="99">
                  <c:v>9.9</c:v>
                </c:pt>
                <c:pt idx="100">
                  <c:v>10</c:v>
                </c:pt>
              </c:numCache>
            </c:numRef>
          </c:cat>
          <c:val>
            <c:numRef>
              <c:f>Sheet1!$I$52:$I$152</c:f>
              <c:numCache>
                <c:formatCode>General</c:formatCod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539.94576599297261</c:v>
                </c:pt>
                <c:pt idx="6">
                  <c:v>906.24497364252863</c:v>
                </c:pt>
                <c:pt idx="7">
                  <c:v>1442.1071621599269</c:v>
                </c:pt>
                <c:pt idx="8">
                  <c:v>1856.6424847364692</c:v>
                </c:pt>
                <c:pt idx="9">
                  <c:v>2290.4416565394213</c:v>
                </c:pt>
                <c:pt idx="10">
                  <c:v>2645.3555117142796</c:v>
                </c:pt>
                <c:pt idx="11">
                  <c:v>2976.2553483967936</c:v>
                </c:pt>
                <c:pt idx="12">
                  <c:v>3253.6665206774501</c:v>
                </c:pt>
                <c:pt idx="13">
                  <c:v>3500.3150308870104</c:v>
                </c:pt>
                <c:pt idx="14">
                  <c:v>3709.3713837097275</c:v>
                </c:pt>
                <c:pt idx="15">
                  <c:v>3891.4390543735467</c:v>
                </c:pt>
                <c:pt idx="16">
                  <c:v>4046.5742175868804</c:v>
                </c:pt>
                <c:pt idx="17">
                  <c:v>4180.472174194887</c:v>
                </c:pt>
                <c:pt idx="18">
                  <c:v>4294.8975836193076</c:v>
                </c:pt>
                <c:pt idx="19">
                  <c:v>4393.3041754079286</c:v>
                </c:pt>
                <c:pt idx="20">
                  <c:v>4477.5664900010624</c:v>
                </c:pt>
                <c:pt idx="21">
                  <c:v>4549.9583309079753</c:v>
                </c:pt>
                <c:pt idx="22">
                  <c:v>4612.045248167401</c:v>
                </c:pt>
                <c:pt idx="23">
                  <c:v>4665.397216619238</c:v>
                </c:pt>
                <c:pt idx="24">
                  <c:v>4711.2219720550347</c:v>
                </c:pt>
                <c:pt idx="25">
                  <c:v>4750.631721812777</c:v>
                </c:pt>
                <c:pt idx="26">
                  <c:v>4784.5289451541839</c:v>
                </c:pt>
                <c:pt idx="27">
                  <c:v>4813.7126095619469</c:v>
                </c:pt>
                <c:pt idx="28">
                  <c:v>4838.8483160367614</c:v>
                </c:pt>
                <c:pt idx="29">
                  <c:v>4860.5147103722911</c:v>
                </c:pt>
                <c:pt idx="30">
                  <c:v>4879.2003831819702</c:v>
                </c:pt>
                <c:pt idx="31">
                  <c:v>4895.3266936878081</c:v>
                </c:pt>
                <c:pt idx="32">
                  <c:v>4909.2520300048282</c:v>
                </c:pt>
                <c:pt idx="33">
                  <c:v>4921.284494598237</c:v>
                </c:pt>
                <c:pt idx="34">
                  <c:v>4931.6872779534751</c:v>
                </c:pt>
                <c:pt idx="35">
                  <c:v>4940.6864667326226</c:v>
                </c:pt>
                <c:pt idx="36">
                  <c:v>4948.475743163689</c:v>
                </c:pt>
                <c:pt idx="37">
                  <c:v>4955.2215447701319</c:v>
                </c:pt>
                <c:pt idx="38">
                  <c:v>4961.0667568484205</c:v>
                </c:pt>
                <c:pt idx="39">
                  <c:v>4966.1342747717244</c:v>
                </c:pt>
                <c:pt idx="40">
                  <c:v>4970.5297865556468</c:v>
                </c:pt>
                <c:pt idx="41">
                  <c:v>4974.3442959870536</c:v>
                </c:pt>
                <c:pt idx="42">
                  <c:v>4977.656183573662</c:v>
                </c:pt>
                <c:pt idx="43">
                  <c:v>4980.533020567068</c:v>
                </c:pt>
                <c:pt idx="44">
                  <c:v>4983.0330854177528</c:v>
                </c:pt>
                <c:pt idx="45">
                  <c:v>4985.2066800432476</c:v>
                </c:pt>
                <c:pt idx="46">
                  <c:v>4987.0972438473518</c:v>
                </c:pt>
                <c:pt idx="47">
                  <c:v>4988.7423147373574</c:v>
                </c:pt>
                <c:pt idx="48">
                  <c:v>4990.1743481189314</c:v>
                </c:pt>
                <c:pt idx="49">
                  <c:v>4991.421421771357</c:v>
                </c:pt>
                <c:pt idx="50">
                  <c:v>4992.5078390638737</c:v>
                </c:pt>
                <c:pt idx="51">
                  <c:v>4993.4546478910497</c:v>
                </c:pt>
                <c:pt idx="52">
                  <c:v>4994.2800859979998</c:v>
                </c:pt>
                <c:pt idx="53">
                  <c:v>4994.9999642623807</c:v>
                </c:pt>
                <c:pt idx="54">
                  <c:v>4995.6279962803092</c:v>
                </c:pt>
                <c:pt idx="55">
                  <c:v>4996.1760822831002</c:v>
                </c:pt>
                <c:pt idx="56">
                  <c:v>4996.6545536803305</c:v>
                </c:pt>
                <c:pt idx="57">
                  <c:v>4997.0723839392413</c:v>
                </c:pt>
                <c:pt idx="58">
                  <c:v>4997.4373704764548</c:v>
                </c:pt>
                <c:pt idx="59">
                  <c:v>4997.7562916839724</c:v>
                </c:pt>
                <c:pt idx="60">
                  <c:v>4998.0350425422621</c:v>
                </c:pt>
                <c:pt idx="61">
                  <c:v>4998.2787518231144</c:v>
                </c:pt>
                <c:pt idx="62">
                  <c:v>4998.4918834282898</c:v>
                </c:pt>
                <c:pt idx="63">
                  <c:v>4998.67832406454</c:v>
                </c:pt>
                <c:pt idx="64">
                  <c:v>4998.8414591337205</c:v>
                </c:pt>
                <c:pt idx="65">
                  <c:v>4998.9842384578924</c:v>
                </c:pt>
                <c:pt idx="66">
                  <c:v>4999.1092332280541</c:v>
                </c:pt>
                <c:pt idx="67">
                  <c:v>4999.2186853731755</c:v>
                </c:pt>
                <c:pt idx="68">
                  <c:v>4999.3145503780943</c:v>
                </c:pt>
                <c:pt idx="69">
                  <c:v>4999.398534437003</c:v>
                </c:pt>
                <c:pt idx="70">
                  <c:v>4999.4721267060841</c:v>
                </c:pt>
                <c:pt idx="71">
                  <c:v>4999.5366273140862</c:v>
                </c:pt>
                <c:pt idx="72">
                  <c:v>4999.5931716990362</c:v>
                </c:pt>
                <c:pt idx="73">
                  <c:v>4999.6427517617167</c:v>
                </c:pt>
                <c:pt idx="74">
                  <c:v>4999.6862342596505</c:v>
                </c:pt>
                <c:pt idx="75">
                  <c:v>4999.7243768078524</c:v>
                </c:pt>
                <c:pt idx="76">
                  <c:v>4999.7578418030216</c:v>
                </c:pt>
                <c:pt idx="77">
                  <c:v>4999.7872085452054</c:v>
                </c:pt>
                <c:pt idx="78">
                  <c:v>4999.8129837940605</c:v>
                </c:pt>
                <c:pt idx="79">
                  <c:v>4999.8356109651604</c:v>
                </c:pt>
                <c:pt idx="80">
                  <c:v>4999.8554781442672</c:v>
                </c:pt>
                <c:pt idx="81">
                  <c:v>4999.8729250738734</c:v>
                </c:pt>
                <c:pt idx="82">
                  <c:v>4999.8882492457979</c:v>
                </c:pt>
                <c:pt idx="83">
                  <c:v>4999.9017112158917</c:v>
                </c:pt>
                <c:pt idx="84">
                  <c:v>4999.9135392416601</c:v>
                </c:pt>
                <c:pt idx="85">
                  <c:v>4999.9239333302494</c:v>
                </c:pt>
                <c:pt idx="86">
                  <c:v>4999.9330687728434</c:v>
                </c:pt>
                <c:pt idx="87">
                  <c:v>4999.9410992315152</c:v>
                </c:pt>
                <c:pt idx="88">
                  <c:v>4999.9481594359713</c:v>
                </c:pt>
                <c:pt idx="89">
                  <c:v>4999.9543675401419</c:v>
                </c:pt>
                <c:pt idx="90">
                  <c:v>4999.9598271820632</c:v>
                </c:pt>
                <c:pt idx="91">
                  <c:v>4999.9646292849238</c:v>
                </c:pt>
                <c:pt idx="92">
                  <c:v>4999.968853632151</c:v>
                </c:pt>
                <c:pt idx="93">
                  <c:v>4999.9725702452952</c:v>
                </c:pt>
                <c:pt idx="94">
                  <c:v>4999.9758405896355</c:v>
                </c:pt>
                <c:pt idx="95">
                  <c:v>4999.9787186293606</c:v>
                </c:pt>
                <c:pt idx="96">
                  <c:v>4999.9812517512728</c:v>
                </c:pt>
                <c:pt idx="97">
                  <c:v>4999.9834815735994</c:v>
                </c:pt>
                <c:pt idx="98">
                  <c:v>4999.9854446543586</c:v>
                </c:pt>
                <c:pt idx="99">
                  <c:v>4999.987173111891</c:v>
                </c:pt>
                <c:pt idx="100">
                  <c:v>4999.9886951685785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522-4A1F-AEF8-75FAA1AFBC46}"/>
            </c:ext>
          </c:extLst>
        </c:ser>
        <c:ser>
          <c:idx val="5"/>
          <c:order val="5"/>
          <c:tx>
            <c:strRef>
              <c:f>Sheet1!$J$51</c:f>
              <c:strCache>
                <c:ptCount val="1"/>
                <c:pt idx="0">
                  <c:v>750</c:v>
                </c:pt>
              </c:strCache>
            </c:strRef>
          </c:tx>
          <c:cat>
            <c:numRef>
              <c:f>Sheet1!$B$52:$B$152</c:f>
              <c:numCache>
                <c:formatCode>General</c:formatCode>
                <c:ptCount val="10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  <c:pt idx="11">
                  <c:v>1.1000000000000001</c:v>
                </c:pt>
                <c:pt idx="12">
                  <c:v>1.2</c:v>
                </c:pt>
                <c:pt idx="13">
                  <c:v>1.3</c:v>
                </c:pt>
                <c:pt idx="14">
                  <c:v>1.4</c:v>
                </c:pt>
                <c:pt idx="15">
                  <c:v>1.5</c:v>
                </c:pt>
                <c:pt idx="16">
                  <c:v>1.6</c:v>
                </c:pt>
                <c:pt idx="17">
                  <c:v>1.7</c:v>
                </c:pt>
                <c:pt idx="18">
                  <c:v>1.8</c:v>
                </c:pt>
                <c:pt idx="19">
                  <c:v>1.9</c:v>
                </c:pt>
                <c:pt idx="20">
                  <c:v>2</c:v>
                </c:pt>
                <c:pt idx="21">
                  <c:v>2.1</c:v>
                </c:pt>
                <c:pt idx="22">
                  <c:v>2.2000000000000002</c:v>
                </c:pt>
                <c:pt idx="23">
                  <c:v>2.2999999999999998</c:v>
                </c:pt>
                <c:pt idx="24">
                  <c:v>2.4</c:v>
                </c:pt>
                <c:pt idx="25">
                  <c:v>2.5</c:v>
                </c:pt>
                <c:pt idx="26">
                  <c:v>2.6</c:v>
                </c:pt>
                <c:pt idx="27">
                  <c:v>2.7</c:v>
                </c:pt>
                <c:pt idx="28">
                  <c:v>2.8</c:v>
                </c:pt>
                <c:pt idx="29">
                  <c:v>2.9</c:v>
                </c:pt>
                <c:pt idx="30">
                  <c:v>3</c:v>
                </c:pt>
                <c:pt idx="31">
                  <c:v>3.1</c:v>
                </c:pt>
                <c:pt idx="32">
                  <c:v>3.2</c:v>
                </c:pt>
                <c:pt idx="33">
                  <c:v>3.3</c:v>
                </c:pt>
                <c:pt idx="34">
                  <c:v>3.4</c:v>
                </c:pt>
                <c:pt idx="35">
                  <c:v>3.5</c:v>
                </c:pt>
                <c:pt idx="36">
                  <c:v>3.6</c:v>
                </c:pt>
                <c:pt idx="37">
                  <c:v>3.7</c:v>
                </c:pt>
                <c:pt idx="38">
                  <c:v>3.8</c:v>
                </c:pt>
                <c:pt idx="39">
                  <c:v>3.9</c:v>
                </c:pt>
                <c:pt idx="40">
                  <c:v>4</c:v>
                </c:pt>
                <c:pt idx="41">
                  <c:v>4.0999999999999996</c:v>
                </c:pt>
                <c:pt idx="42">
                  <c:v>4.2</c:v>
                </c:pt>
                <c:pt idx="43">
                  <c:v>4.3</c:v>
                </c:pt>
                <c:pt idx="44">
                  <c:v>4.4000000000000004</c:v>
                </c:pt>
                <c:pt idx="45">
                  <c:v>4.5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4.8</c:v>
                </c:pt>
                <c:pt idx="49">
                  <c:v>4.9000000000000004</c:v>
                </c:pt>
                <c:pt idx="50">
                  <c:v>5</c:v>
                </c:pt>
                <c:pt idx="51">
                  <c:v>5.0999999999999996</c:v>
                </c:pt>
                <c:pt idx="52">
                  <c:v>5.2</c:v>
                </c:pt>
                <c:pt idx="53">
                  <c:v>5.3</c:v>
                </c:pt>
                <c:pt idx="54">
                  <c:v>5.4</c:v>
                </c:pt>
                <c:pt idx="55">
                  <c:v>5.5</c:v>
                </c:pt>
                <c:pt idx="56">
                  <c:v>5.6</c:v>
                </c:pt>
                <c:pt idx="57">
                  <c:v>5.7</c:v>
                </c:pt>
                <c:pt idx="58">
                  <c:v>5.8</c:v>
                </c:pt>
                <c:pt idx="59">
                  <c:v>5.9</c:v>
                </c:pt>
                <c:pt idx="60">
                  <c:v>6</c:v>
                </c:pt>
                <c:pt idx="61">
                  <c:v>6.1</c:v>
                </c:pt>
                <c:pt idx="62">
                  <c:v>6.2</c:v>
                </c:pt>
                <c:pt idx="63">
                  <c:v>6.3</c:v>
                </c:pt>
                <c:pt idx="64">
                  <c:v>6.4</c:v>
                </c:pt>
                <c:pt idx="65">
                  <c:v>6.5</c:v>
                </c:pt>
                <c:pt idx="66">
                  <c:v>6.6</c:v>
                </c:pt>
                <c:pt idx="67">
                  <c:v>6.7</c:v>
                </c:pt>
                <c:pt idx="68">
                  <c:v>6.8</c:v>
                </c:pt>
                <c:pt idx="69">
                  <c:v>6.9</c:v>
                </c:pt>
                <c:pt idx="70">
                  <c:v>7</c:v>
                </c:pt>
                <c:pt idx="71">
                  <c:v>7.1</c:v>
                </c:pt>
                <c:pt idx="72">
                  <c:v>7.2</c:v>
                </c:pt>
                <c:pt idx="73">
                  <c:v>7.3</c:v>
                </c:pt>
                <c:pt idx="74">
                  <c:v>7.4</c:v>
                </c:pt>
                <c:pt idx="75">
                  <c:v>7.5</c:v>
                </c:pt>
                <c:pt idx="76">
                  <c:v>7.6</c:v>
                </c:pt>
                <c:pt idx="77">
                  <c:v>7.7</c:v>
                </c:pt>
                <c:pt idx="78">
                  <c:v>7.8</c:v>
                </c:pt>
                <c:pt idx="79">
                  <c:v>7.9</c:v>
                </c:pt>
                <c:pt idx="80">
                  <c:v>8</c:v>
                </c:pt>
                <c:pt idx="81">
                  <c:v>8.1</c:v>
                </c:pt>
                <c:pt idx="82">
                  <c:v>8.1999999999999993</c:v>
                </c:pt>
                <c:pt idx="83">
                  <c:v>8.3000000000000007</c:v>
                </c:pt>
                <c:pt idx="84">
                  <c:v>8.4</c:v>
                </c:pt>
                <c:pt idx="85">
                  <c:v>8.5</c:v>
                </c:pt>
                <c:pt idx="86">
                  <c:v>8.6</c:v>
                </c:pt>
                <c:pt idx="87">
                  <c:v>8.6999999999999993</c:v>
                </c:pt>
                <c:pt idx="88">
                  <c:v>8.8000000000000007</c:v>
                </c:pt>
                <c:pt idx="89">
                  <c:v>8.9</c:v>
                </c:pt>
                <c:pt idx="90">
                  <c:v>9</c:v>
                </c:pt>
                <c:pt idx="91">
                  <c:v>9.1</c:v>
                </c:pt>
                <c:pt idx="92">
                  <c:v>9.1999999999999993</c:v>
                </c:pt>
                <c:pt idx="93">
                  <c:v>9.3000000000000007</c:v>
                </c:pt>
                <c:pt idx="94">
                  <c:v>9.4</c:v>
                </c:pt>
                <c:pt idx="95">
                  <c:v>9.5</c:v>
                </c:pt>
                <c:pt idx="96">
                  <c:v>9.6</c:v>
                </c:pt>
                <c:pt idx="97">
                  <c:v>9.6999999999999993</c:v>
                </c:pt>
                <c:pt idx="98">
                  <c:v>9.8000000000000007</c:v>
                </c:pt>
                <c:pt idx="99">
                  <c:v>9.9</c:v>
                </c:pt>
                <c:pt idx="100">
                  <c:v>10</c:v>
                </c:pt>
              </c:numCache>
            </c:numRef>
          </c:cat>
          <c:val>
            <c:numRef>
              <c:f>Sheet1!$J$52:$J$152</c:f>
              <c:numCache>
                <c:formatCode>General</c:formatCod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345.96022199577766</c:v>
                </c:pt>
                <c:pt idx="7">
                  <c:v>627.59951951804726</c:v>
                </c:pt>
                <c:pt idx="8">
                  <c:v>1058.7184241413624</c:v>
                </c:pt>
                <c:pt idx="9">
                  <c:v>1429.8907737978902</c:v>
                </c:pt>
                <c:pt idx="10">
                  <c:v>1833.4494776579327</c:v>
                </c:pt>
                <c:pt idx="11">
                  <c:v>2186.6998026050455</c:v>
                </c:pt>
                <c:pt idx="12">
                  <c:v>2526.9493729866249</c:v>
                </c:pt>
                <c:pt idx="13">
                  <c:v>2825.5318558268286</c:v>
                </c:pt>
                <c:pt idx="14">
                  <c:v>3098.3997477439498</c:v>
                </c:pt>
                <c:pt idx="15">
                  <c:v>3337.3999190811473</c:v>
                </c:pt>
                <c:pt idx="16">
                  <c:v>3550.4020273841097</c:v>
                </c:pt>
                <c:pt idx="17">
                  <c:v>3736.4612033480521</c:v>
                </c:pt>
                <c:pt idx="18">
                  <c:v>3900.190199887109</c:v>
                </c:pt>
                <c:pt idx="19">
                  <c:v>4042.8747921138283</c:v>
                </c:pt>
                <c:pt idx="20">
                  <c:v>4167.6059308779159</c:v>
                </c:pt>
                <c:pt idx="21">
                  <c:v>4276.1232290979879</c:v>
                </c:pt>
                <c:pt idx="22">
                  <c:v>4370.6566591190267</c:v>
                </c:pt>
                <c:pt idx="23">
                  <c:v>4452.8158790008356</c:v>
                </c:pt>
                <c:pt idx="24">
                  <c:v>4524.2612712509372</c:v>
                </c:pt>
                <c:pt idx="25">
                  <c:v>4586.3213826740448</c:v>
                </c:pt>
                <c:pt idx="26">
                  <c:v>4640.2455018509972</c:v>
                </c:pt>
                <c:pt idx="27">
                  <c:v>4687.0786429453474</c:v>
                </c:pt>
                <c:pt idx="28">
                  <c:v>4727.7626074074906</c:v>
                </c:pt>
                <c:pt idx="29">
                  <c:v>4763.1006629121675</c:v>
                </c:pt>
                <c:pt idx="30">
                  <c:v>4793.8022241193694</c:v>
                </c:pt>
                <c:pt idx="31">
                  <c:v>4820.4775613822239</c:v>
                </c:pt>
                <c:pt idx="32">
                  <c:v>4843.660365849938</c:v>
                </c:pt>
                <c:pt idx="33">
                  <c:v>4863.8115079433619</c:v>
                </c:pt>
                <c:pt idx="34">
                  <c:v>4881.3321110765082</c:v>
                </c:pt>
                <c:pt idx="35">
                  <c:v>4896.569196157986</c:v>
                </c:pt>
                <c:pt idx="36">
                  <c:v>4909.8241287432602</c:v>
                </c:pt>
                <c:pt idx="37">
                  <c:v>4921.3578852404362</c:v>
                </c:pt>
                <c:pt idx="38">
                  <c:v>4931.3969044606092</c:v>
                </c:pt>
                <c:pt idx="39">
                  <c:v>4940.1374117543764</c:v>
                </c:pt>
                <c:pt idx="40">
                  <c:v>4947.7496312013591</c:v>
                </c:pt>
                <c:pt idx="41">
                  <c:v>4954.3811614787783</c:v>
                </c:pt>
                <c:pt idx="42">
                  <c:v>4960.1600676338621</c:v>
                </c:pt>
                <c:pt idx="43">
                  <c:v>4965.1974577949695</c:v>
                </c:pt>
                <c:pt idx="44">
                  <c:v>4969.5897744311551</c:v>
                </c:pt>
                <c:pt idx="45">
                  <c:v>4973.4207405417164</c:v>
                </c:pt>
                <c:pt idx="46">
                  <c:v>4976.7630659133583</c:v>
                </c:pt>
                <c:pt idx="47">
                  <c:v>4979.6799100866629</c:v>
                </c:pt>
                <c:pt idx="48">
                  <c:v>4982.2261564063128</c:v>
                </c:pt>
                <c:pt idx="49">
                  <c:v>4984.4495096703477</c:v>
                </c:pt>
                <c:pt idx="50">
                  <c:v>4986.3914491623582</c:v>
                </c:pt>
                <c:pt idx="51">
                  <c:v>4988.0880518891572</c:v>
                </c:pt>
                <c:pt idx="52">
                  <c:v>4989.5707065154766</c:v>
                </c:pt>
                <c:pt idx="53">
                  <c:v>4990.8667310531991</c:v>
                </c:pt>
                <c:pt idx="54">
                  <c:v>4991.9999084039882</c:v>
                </c:pt>
                <c:pt idx="55">
                  <c:v>4992.9909502229575</c:v>
                </c:pt>
                <c:pt idx="56">
                  <c:v>4993.857899180286</c:v>
                </c:pt>
                <c:pt idx="57">
                  <c:v>4994.6164776936821</c:v>
                </c:pt>
                <c:pt idx="58">
                  <c:v>4995.2803904858747</c:v>
                </c:pt>
                <c:pt idx="59">
                  <c:v>4995.8615870871354</c:v>
                </c:pt>
                <c:pt idx="60">
                  <c:v>4996.3704897107891</c:v>
                </c:pt>
                <c:pt idx="61">
                  <c:v>4996.8161911061397</c:v>
                </c:pt>
                <c:pt idx="62">
                  <c:v>4997.2066264203031</c:v>
                </c:pt>
                <c:pt idx="63">
                  <c:v>4997.548722522587</c:v>
                </c:pt>
                <c:pt idx="64">
                  <c:v>4997.8485277971349</c:v>
                </c:pt>
                <c:pt idx="65">
                  <c:v>4998.1113249921718</c:v>
                </c:pt>
                <c:pt idx="66">
                  <c:v>4998.3417293726443</c:v>
                </c:pt>
                <c:pt idx="67">
                  <c:v>4998.543774116697</c:v>
                </c:pt>
                <c:pt idx="68">
                  <c:v>4998.7209846388141</c:v>
                </c:pt>
                <c:pt idx="69">
                  <c:v>4998.8764432956687</c:v>
                </c:pt>
                <c:pt idx="70">
                  <c:v>4999.0128457372912</c:v>
                </c:pt>
                <c:pt idx="71">
                  <c:v>4999.1325499973636</c:v>
                </c:pt>
                <c:pt idx="72">
                  <c:v>4999.2376192714737</c:v>
                </c:pt>
                <c:pt idx="73">
                  <c:v>4999.329859206111</c:v>
                </c:pt>
                <c:pt idx="74">
                  <c:v>4999.4108504125043</c:v>
                </c:pt>
                <c:pt idx="75">
                  <c:v>4999.4819768250436</c:v>
                </c:pt>
                <c:pt idx="76">
                  <c:v>4999.5444504425077</c:v>
                </c:pt>
                <c:pt idx="77">
                  <c:v>4999.5993329195599</c:v>
                </c:pt>
                <c:pt idx="78">
                  <c:v>4999.6475544147288</c:v>
                </c:pt>
                <c:pt idx="79">
                  <c:v>4999.6899300479627</c:v>
                </c:pt>
                <c:pt idx="80">
                  <c:v>4999.7271742747844</c:v>
                </c:pt>
                <c:pt idx="81">
                  <c:v>4999.7599134440652</c:v>
                </c:pt>
                <c:pt idx="82">
                  <c:v>4999.7886967717859</c:v>
                </c:pt>
                <c:pt idx="83">
                  <c:v>4999.8140059330353</c:v>
                </c:pt>
                <c:pt idx="84">
                  <c:v>4999.8362634482737</c:v>
                </c:pt>
                <c:pt idx="85">
                  <c:v>4999.8558400172633</c:v>
                </c:pt>
                <c:pt idx="86">
                  <c:v>4999.8730609342056</c:v>
                </c:pt>
                <c:pt idx="87">
                  <c:v>4999.8882117005405</c:v>
                </c:pt>
                <c:pt idx="88">
                  <c:v>4999.9015429368828</c:v>
                </c:pt>
                <c:pt idx="89">
                  <c:v>4999.913274682569</c:v>
                </c:pt>
                <c:pt idx="90">
                  <c:v>4999.9236001600248</c:v>
                </c:pt>
                <c:pt idx="91">
                  <c:v>4999.9326890712591</c:v>
                </c:pt>
                <c:pt idx="92">
                  <c:v>4999.9406904852885</c:v>
                </c:pt>
                <c:pt idx="93">
                  <c:v>4999.947735367743</c:v>
                </c:pt>
                <c:pt idx="94">
                  <c:v>4999.9539387975019</c:v>
                </c:pt>
                <c:pt idx="95">
                  <c:v>4999.9594019094275</c:v>
                </c:pt>
                <c:pt idx="96">
                  <c:v>4999.9642135974118</c:v>
                </c:pt>
                <c:pt idx="97">
                  <c:v>4999.9684520075871</c:v>
                </c:pt>
                <c:pt idx="98">
                  <c:v>4999.9721858478097</c:v>
                </c:pt>
                <c:pt idx="99">
                  <c:v>4999.9754755362264</c:v>
                </c:pt>
                <c:pt idx="100">
                  <c:v>4999.9783742089048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522-4A1F-AEF8-75FAA1AFBC46}"/>
            </c:ext>
          </c:extLst>
        </c:ser>
        <c:ser>
          <c:idx val="6"/>
          <c:order val="6"/>
          <c:tx>
            <c:strRef>
              <c:f>Sheet1!$K$51</c:f>
              <c:strCache>
                <c:ptCount val="1"/>
                <c:pt idx="0">
                  <c:v>875</c:v>
                </c:pt>
              </c:strCache>
            </c:strRef>
          </c:tx>
          <c:cat>
            <c:numRef>
              <c:f>Sheet1!$B$52:$B$152</c:f>
              <c:numCache>
                <c:formatCode>General</c:formatCode>
                <c:ptCount val="10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  <c:pt idx="11">
                  <c:v>1.1000000000000001</c:v>
                </c:pt>
                <c:pt idx="12">
                  <c:v>1.2</c:v>
                </c:pt>
                <c:pt idx="13">
                  <c:v>1.3</c:v>
                </c:pt>
                <c:pt idx="14">
                  <c:v>1.4</c:v>
                </c:pt>
                <c:pt idx="15">
                  <c:v>1.5</c:v>
                </c:pt>
                <c:pt idx="16">
                  <c:v>1.6</c:v>
                </c:pt>
                <c:pt idx="17">
                  <c:v>1.7</c:v>
                </c:pt>
                <c:pt idx="18">
                  <c:v>1.8</c:v>
                </c:pt>
                <c:pt idx="19">
                  <c:v>1.9</c:v>
                </c:pt>
                <c:pt idx="20">
                  <c:v>2</c:v>
                </c:pt>
                <c:pt idx="21">
                  <c:v>2.1</c:v>
                </c:pt>
                <c:pt idx="22">
                  <c:v>2.2000000000000002</c:v>
                </c:pt>
                <c:pt idx="23">
                  <c:v>2.2999999999999998</c:v>
                </c:pt>
                <c:pt idx="24">
                  <c:v>2.4</c:v>
                </c:pt>
                <c:pt idx="25">
                  <c:v>2.5</c:v>
                </c:pt>
                <c:pt idx="26">
                  <c:v>2.6</c:v>
                </c:pt>
                <c:pt idx="27">
                  <c:v>2.7</c:v>
                </c:pt>
                <c:pt idx="28">
                  <c:v>2.8</c:v>
                </c:pt>
                <c:pt idx="29">
                  <c:v>2.9</c:v>
                </c:pt>
                <c:pt idx="30">
                  <c:v>3</c:v>
                </c:pt>
                <c:pt idx="31">
                  <c:v>3.1</c:v>
                </c:pt>
                <c:pt idx="32">
                  <c:v>3.2</c:v>
                </c:pt>
                <c:pt idx="33">
                  <c:v>3.3</c:v>
                </c:pt>
                <c:pt idx="34">
                  <c:v>3.4</c:v>
                </c:pt>
                <c:pt idx="35">
                  <c:v>3.5</c:v>
                </c:pt>
                <c:pt idx="36">
                  <c:v>3.6</c:v>
                </c:pt>
                <c:pt idx="37">
                  <c:v>3.7</c:v>
                </c:pt>
                <c:pt idx="38">
                  <c:v>3.8</c:v>
                </c:pt>
                <c:pt idx="39">
                  <c:v>3.9</c:v>
                </c:pt>
                <c:pt idx="40">
                  <c:v>4</c:v>
                </c:pt>
                <c:pt idx="41">
                  <c:v>4.0999999999999996</c:v>
                </c:pt>
                <c:pt idx="42">
                  <c:v>4.2</c:v>
                </c:pt>
                <c:pt idx="43">
                  <c:v>4.3</c:v>
                </c:pt>
                <c:pt idx="44">
                  <c:v>4.4000000000000004</c:v>
                </c:pt>
                <c:pt idx="45">
                  <c:v>4.5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4.8</c:v>
                </c:pt>
                <c:pt idx="49">
                  <c:v>4.9000000000000004</c:v>
                </c:pt>
                <c:pt idx="50">
                  <c:v>5</c:v>
                </c:pt>
                <c:pt idx="51">
                  <c:v>5.0999999999999996</c:v>
                </c:pt>
                <c:pt idx="52">
                  <c:v>5.2</c:v>
                </c:pt>
                <c:pt idx="53">
                  <c:v>5.3</c:v>
                </c:pt>
                <c:pt idx="54">
                  <c:v>5.4</c:v>
                </c:pt>
                <c:pt idx="55">
                  <c:v>5.5</c:v>
                </c:pt>
                <c:pt idx="56">
                  <c:v>5.6</c:v>
                </c:pt>
                <c:pt idx="57">
                  <c:v>5.7</c:v>
                </c:pt>
                <c:pt idx="58">
                  <c:v>5.8</c:v>
                </c:pt>
                <c:pt idx="59">
                  <c:v>5.9</c:v>
                </c:pt>
                <c:pt idx="60">
                  <c:v>6</c:v>
                </c:pt>
                <c:pt idx="61">
                  <c:v>6.1</c:v>
                </c:pt>
                <c:pt idx="62">
                  <c:v>6.2</c:v>
                </c:pt>
                <c:pt idx="63">
                  <c:v>6.3</c:v>
                </c:pt>
                <c:pt idx="64">
                  <c:v>6.4</c:v>
                </c:pt>
                <c:pt idx="65">
                  <c:v>6.5</c:v>
                </c:pt>
                <c:pt idx="66">
                  <c:v>6.6</c:v>
                </c:pt>
                <c:pt idx="67">
                  <c:v>6.7</c:v>
                </c:pt>
                <c:pt idx="68">
                  <c:v>6.8</c:v>
                </c:pt>
                <c:pt idx="69">
                  <c:v>6.9</c:v>
                </c:pt>
                <c:pt idx="70">
                  <c:v>7</c:v>
                </c:pt>
                <c:pt idx="71">
                  <c:v>7.1</c:v>
                </c:pt>
                <c:pt idx="72">
                  <c:v>7.2</c:v>
                </c:pt>
                <c:pt idx="73">
                  <c:v>7.3</c:v>
                </c:pt>
                <c:pt idx="74">
                  <c:v>7.4</c:v>
                </c:pt>
                <c:pt idx="75">
                  <c:v>7.5</c:v>
                </c:pt>
                <c:pt idx="76">
                  <c:v>7.6</c:v>
                </c:pt>
                <c:pt idx="77">
                  <c:v>7.7</c:v>
                </c:pt>
                <c:pt idx="78">
                  <c:v>7.8</c:v>
                </c:pt>
                <c:pt idx="79">
                  <c:v>7.9</c:v>
                </c:pt>
                <c:pt idx="80">
                  <c:v>8</c:v>
                </c:pt>
                <c:pt idx="81">
                  <c:v>8.1</c:v>
                </c:pt>
                <c:pt idx="82">
                  <c:v>8.1999999999999993</c:v>
                </c:pt>
                <c:pt idx="83">
                  <c:v>8.3000000000000007</c:v>
                </c:pt>
                <c:pt idx="84">
                  <c:v>8.4</c:v>
                </c:pt>
                <c:pt idx="85">
                  <c:v>8.5</c:v>
                </c:pt>
                <c:pt idx="86">
                  <c:v>8.6</c:v>
                </c:pt>
                <c:pt idx="87">
                  <c:v>8.6999999999999993</c:v>
                </c:pt>
                <c:pt idx="88">
                  <c:v>8.8000000000000007</c:v>
                </c:pt>
                <c:pt idx="89">
                  <c:v>8.9</c:v>
                </c:pt>
                <c:pt idx="90">
                  <c:v>9</c:v>
                </c:pt>
                <c:pt idx="91">
                  <c:v>9.1</c:v>
                </c:pt>
                <c:pt idx="92">
                  <c:v>9.1999999999999993</c:v>
                </c:pt>
                <c:pt idx="93">
                  <c:v>9.3000000000000007</c:v>
                </c:pt>
                <c:pt idx="94">
                  <c:v>9.4</c:v>
                </c:pt>
                <c:pt idx="95">
                  <c:v>9.5</c:v>
                </c:pt>
                <c:pt idx="96">
                  <c:v>9.6</c:v>
                </c:pt>
                <c:pt idx="97">
                  <c:v>9.6999999999999993</c:v>
                </c:pt>
                <c:pt idx="98">
                  <c:v>9.8000000000000007</c:v>
                </c:pt>
                <c:pt idx="99">
                  <c:v>9.9</c:v>
                </c:pt>
                <c:pt idx="100">
                  <c:v>10</c:v>
                </c:pt>
              </c:numCache>
            </c:numRef>
          </c:cat>
          <c:val>
            <c:numRef>
              <c:f>Sheet1!$K$52:$K$152</c:f>
              <c:numCache>
                <c:formatCode>General</c:formatCod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221.66758726824571</c:v>
                </c:pt>
                <c:pt idx="8">
                  <c:v>432.19859495209857</c:v>
                </c:pt>
                <c:pt idx="9">
                  <c:v>768.75102209739521</c:v>
                </c:pt>
                <c:pt idx="10">
                  <c:v>1086.7056389509357</c:v>
                </c:pt>
                <c:pt idx="11">
                  <c:v>1445.8592428584984</c:v>
                </c:pt>
                <c:pt idx="12">
                  <c:v>1779.8269583668286</c:v>
                </c:pt>
                <c:pt idx="13">
                  <c:v>2112.2266327728998</c:v>
                </c:pt>
                <c:pt idx="14">
                  <c:v>2416.4840450869428</c:v>
                </c:pt>
                <c:pt idx="15">
                  <c:v>2702.3577188907452</c:v>
                </c:pt>
                <c:pt idx="16">
                  <c:v>2960.6852120761805</c:v>
                </c:pt>
                <c:pt idx="17">
                  <c:v>3196.3495762579564</c:v>
                </c:pt>
                <c:pt idx="18">
                  <c:v>3407.2453551863732</c:v>
                </c:pt>
                <c:pt idx="19">
                  <c:v>3596.5193278353622</c:v>
                </c:pt>
                <c:pt idx="20">
                  <c:v>3764.7044182820796</c:v>
                </c:pt>
                <c:pt idx="21">
                  <c:v>3914.2025574032759</c:v>
                </c:pt>
                <c:pt idx="22">
                  <c:v>4046.3733777475836</c:v>
                </c:pt>
                <c:pt idx="23">
                  <c:v>4163.1671215710958</c:v>
                </c:pt>
                <c:pt idx="24">
                  <c:v>4266.0571728886353</c:v>
                </c:pt>
                <c:pt idx="25">
                  <c:v>4356.6375539329028</c:v>
                </c:pt>
                <c:pt idx="26">
                  <c:v>4436.2377774799406</c:v>
                </c:pt>
                <c:pt idx="27">
                  <c:v>4506.1463277768389</c:v>
                </c:pt>
                <c:pt idx="28">
                  <c:v>4567.4769136877376</c:v>
                </c:pt>
                <c:pt idx="29">
                  <c:v>4621.2567377856403</c:v>
                </c:pt>
                <c:pt idx="30">
                  <c:v>4668.3846009754834</c:v>
                </c:pt>
                <c:pt idx="31">
                  <c:v>4709.669630352967</c:v>
                </c:pt>
                <c:pt idx="32">
                  <c:v>4745.8221872562817</c:v>
                </c:pt>
                <c:pt idx="33">
                  <c:v>4777.4737063859247</c:v>
                </c:pt>
                <c:pt idx="34">
                  <c:v>4805.1786081547098</c:v>
                </c:pt>
                <c:pt idx="35">
                  <c:v>4829.4262777217764</c:v>
                </c:pt>
                <c:pt idx="36">
                  <c:v>4850.6460252181605</c:v>
                </c:pt>
                <c:pt idx="37">
                  <c:v>4869.2152750324594</c:v>
                </c:pt>
                <c:pt idx="38">
                  <c:v>4885.4647731956966</c:v>
                </c:pt>
                <c:pt idx="39">
                  <c:v>4899.6845939975437</c:v>
                </c:pt>
                <c:pt idx="40">
                  <c:v>4912.1287085623435</c:v>
                </c:pt>
                <c:pt idx="41">
                  <c:v>4923.0195337695568</c:v>
                </c:pt>
                <c:pt idx="42">
                  <c:v>4932.5516744140141</c:v>
                </c:pt>
                <c:pt idx="43">
                  <c:v>4940.8954088484488</c:v>
                </c:pt>
                <c:pt idx="44">
                  <c:v>4948.1996572526832</c:v>
                </c:pt>
                <c:pt idx="45">
                  <c:v>4954.5946598733308</c:v>
                </c:pt>
                <c:pt idx="46">
                  <c:v>4960.1942923226661</c:v>
                </c:pt>
                <c:pt idx="47">
                  <c:v>4965.0981220388057</c:v>
                </c:pt>
                <c:pt idx="48">
                  <c:v>4969.393197421733</c:v>
                </c:pt>
                <c:pt idx="49">
                  <c:v>4973.155624243991</c:v>
                </c:pt>
                <c:pt idx="50">
                  <c:v>4976.4519406342051</c:v>
                </c:pt>
                <c:pt idx="51">
                  <c:v>4979.3403234875877</c:v>
                </c:pt>
                <c:pt idx="52">
                  <c:v>4981.8716416893394</c:v>
                </c:pt>
                <c:pt idx="53">
                  <c:v>4984.0903781373017</c:v>
                </c:pt>
                <c:pt idx="54">
                  <c:v>4986.0354349047348</c:v>
                </c:pt>
                <c:pt idx="55">
                  <c:v>4987.7408372575746</c:v>
                </c:pt>
                <c:pt idx="56">
                  <c:v>4989.2363484764683</c:v>
                </c:pt>
                <c:pt idx="57">
                  <c:v>4990.5480071132661</c:v>
                </c:pt>
                <c:pt idx="58">
                  <c:v>4991.6985961911132</c:v>
                </c:pt>
                <c:pt idx="59">
                  <c:v>4992.7080530987687</c:v>
                </c:pt>
                <c:pt idx="60">
                  <c:v>4993.5938275838389</c:v>
                </c:pt>
                <c:pt idx="61">
                  <c:v>4994.371194477214</c:v>
                </c:pt>
                <c:pt idx="62">
                  <c:v>4995.0535268523727</c:v>
                </c:pt>
                <c:pt idx="63">
                  <c:v>4995.6525346608914</c:v>
                </c:pt>
                <c:pt idx="64">
                  <c:v>4996.1784732127098</c:v>
                </c:pt>
                <c:pt idx="65">
                  <c:v>4996.6403253370981</c:v>
                </c:pt>
                <c:pt idx="66">
                  <c:v>4997.0459605602227</c:v>
                </c:pt>
                <c:pt idx="67">
                  <c:v>4997.4022742189718</c:v>
                </c:pt>
                <c:pt idx="68">
                  <c:v>4997.7153090544061</c:v>
                </c:pt>
                <c:pt idx="69">
                  <c:v>4997.9903615073372</c:v>
                </c:pt>
                <c:pt idx="70">
                  <c:v>4998.2320746537116</c:v>
                </c:pt>
                <c:pt idx="71">
                  <c:v>4998.4445194718455</c:v>
                </c:pt>
                <c:pt idx="72">
                  <c:v>4998.6312659173927</c:v>
                </c:pt>
                <c:pt idx="73">
                  <c:v>4998.7954450945172</c:v>
                </c:pt>
                <c:pt idx="74">
                  <c:v>4998.9398036475086</c:v>
                </c:pt>
                <c:pt idx="75">
                  <c:v>4999.0667513543249</c:v>
                </c:pt>
                <c:pt idx="76">
                  <c:v>4999.1784027786916</c:v>
                </c:pt>
                <c:pt idx="77">
                  <c:v>4999.2766137286944</c:v>
                </c:pt>
                <c:pt idx="78">
                  <c:v>4999.3630131748978</c:v>
                </c:pt>
                <c:pt idx="79">
                  <c:v>4999.4390311982424</c:v>
                </c:pt>
                <c:pt idx="80">
                  <c:v>4999.505923465761</c:v>
                </c:pt>
                <c:pt idx="81">
                  <c:v>4999.5647926692191</c:v>
                </c:pt>
                <c:pt idx="82">
                  <c:v>4999.6166073067061</c:v>
                </c:pt>
                <c:pt idx="83">
                  <c:v>4999.6622181393441</c:v>
                </c:pt>
                <c:pt idx="84">
                  <c:v>4999.7023726133266</c:v>
                </c:pt>
                <c:pt idx="85">
                  <c:v>4999.7377275010131</c:v>
                </c:pt>
                <c:pt idx="86">
                  <c:v>4999.7688599828598</c:v>
                </c:pt>
                <c:pt idx="87">
                  <c:v>4999.7962773641202</c:v>
                </c:pt>
                <c:pt idx="88">
                  <c:v>4999.8204255959263</c:v>
                </c:pt>
                <c:pt idx="89">
                  <c:v>4999.8416967490839</c:v>
                </c:pt>
                <c:pt idx="90">
                  <c:v>4999.8604355703883</c:v>
                </c:pt>
                <c:pt idx="91">
                  <c:v>4999.8769452350061</c:v>
                </c:pt>
                <c:pt idx="92">
                  <c:v>4999.8914923943021</c:v>
                </c:pt>
                <c:pt idx="93">
                  <c:v>4999.9043116061266</c:v>
                </c:pt>
                <c:pt idx="94">
                  <c:v>4999.9156092237035</c:v>
                </c:pt>
                <c:pt idx="95">
                  <c:v>4999.925566809814</c:v>
                </c:pt>
                <c:pt idx="96">
                  <c:v>4999.9343441346837</c:v>
                </c:pt>
                <c:pt idx="97">
                  <c:v>4999.9420818087228</c:v>
                </c:pt>
                <c:pt idx="98">
                  <c:v>4999.9489035949446</c:v>
                </c:pt>
                <c:pt idx="99">
                  <c:v>4999.9549184403468</c:v>
                </c:pt>
                <c:pt idx="100">
                  <c:v>4999.9602222606309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522-4A1F-AEF8-75FAA1AFBC46}"/>
            </c:ext>
          </c:extLst>
        </c:ser>
        <c:ser>
          <c:idx val="7"/>
          <c:order val="7"/>
          <c:tx>
            <c:strRef>
              <c:f>Sheet1!$L$51</c:f>
              <c:strCache>
                <c:ptCount val="1"/>
                <c:pt idx="0">
                  <c:v>1000</c:v>
                </c:pt>
              </c:strCache>
            </c:strRef>
          </c:tx>
          <c:cat>
            <c:numRef>
              <c:f>Sheet1!$B$52:$B$152</c:f>
              <c:numCache>
                <c:formatCode>General</c:formatCode>
                <c:ptCount val="10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  <c:pt idx="11">
                  <c:v>1.1000000000000001</c:v>
                </c:pt>
                <c:pt idx="12">
                  <c:v>1.2</c:v>
                </c:pt>
                <c:pt idx="13">
                  <c:v>1.3</c:v>
                </c:pt>
                <c:pt idx="14">
                  <c:v>1.4</c:v>
                </c:pt>
                <c:pt idx="15">
                  <c:v>1.5</c:v>
                </c:pt>
                <c:pt idx="16">
                  <c:v>1.6</c:v>
                </c:pt>
                <c:pt idx="17">
                  <c:v>1.7</c:v>
                </c:pt>
                <c:pt idx="18">
                  <c:v>1.8</c:v>
                </c:pt>
                <c:pt idx="19">
                  <c:v>1.9</c:v>
                </c:pt>
                <c:pt idx="20">
                  <c:v>2</c:v>
                </c:pt>
                <c:pt idx="21">
                  <c:v>2.1</c:v>
                </c:pt>
                <c:pt idx="22">
                  <c:v>2.2000000000000002</c:v>
                </c:pt>
                <c:pt idx="23">
                  <c:v>2.2999999999999998</c:v>
                </c:pt>
                <c:pt idx="24">
                  <c:v>2.4</c:v>
                </c:pt>
                <c:pt idx="25">
                  <c:v>2.5</c:v>
                </c:pt>
                <c:pt idx="26">
                  <c:v>2.6</c:v>
                </c:pt>
                <c:pt idx="27">
                  <c:v>2.7</c:v>
                </c:pt>
                <c:pt idx="28">
                  <c:v>2.8</c:v>
                </c:pt>
                <c:pt idx="29">
                  <c:v>2.9</c:v>
                </c:pt>
                <c:pt idx="30">
                  <c:v>3</c:v>
                </c:pt>
                <c:pt idx="31">
                  <c:v>3.1</c:v>
                </c:pt>
                <c:pt idx="32">
                  <c:v>3.2</c:v>
                </c:pt>
                <c:pt idx="33">
                  <c:v>3.3</c:v>
                </c:pt>
                <c:pt idx="34">
                  <c:v>3.4</c:v>
                </c:pt>
                <c:pt idx="35">
                  <c:v>3.5</c:v>
                </c:pt>
                <c:pt idx="36">
                  <c:v>3.6</c:v>
                </c:pt>
                <c:pt idx="37">
                  <c:v>3.7</c:v>
                </c:pt>
                <c:pt idx="38">
                  <c:v>3.8</c:v>
                </c:pt>
                <c:pt idx="39">
                  <c:v>3.9</c:v>
                </c:pt>
                <c:pt idx="40">
                  <c:v>4</c:v>
                </c:pt>
                <c:pt idx="41">
                  <c:v>4.0999999999999996</c:v>
                </c:pt>
                <c:pt idx="42">
                  <c:v>4.2</c:v>
                </c:pt>
                <c:pt idx="43">
                  <c:v>4.3</c:v>
                </c:pt>
                <c:pt idx="44">
                  <c:v>4.4000000000000004</c:v>
                </c:pt>
                <c:pt idx="45">
                  <c:v>4.5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4.8</c:v>
                </c:pt>
                <c:pt idx="49">
                  <c:v>4.9000000000000004</c:v>
                </c:pt>
                <c:pt idx="50">
                  <c:v>5</c:v>
                </c:pt>
                <c:pt idx="51">
                  <c:v>5.0999999999999996</c:v>
                </c:pt>
                <c:pt idx="52">
                  <c:v>5.2</c:v>
                </c:pt>
                <c:pt idx="53">
                  <c:v>5.3</c:v>
                </c:pt>
                <c:pt idx="54">
                  <c:v>5.4</c:v>
                </c:pt>
                <c:pt idx="55">
                  <c:v>5.5</c:v>
                </c:pt>
                <c:pt idx="56">
                  <c:v>5.6</c:v>
                </c:pt>
                <c:pt idx="57">
                  <c:v>5.7</c:v>
                </c:pt>
                <c:pt idx="58">
                  <c:v>5.8</c:v>
                </c:pt>
                <c:pt idx="59">
                  <c:v>5.9</c:v>
                </c:pt>
                <c:pt idx="60">
                  <c:v>6</c:v>
                </c:pt>
                <c:pt idx="61">
                  <c:v>6.1</c:v>
                </c:pt>
                <c:pt idx="62">
                  <c:v>6.2</c:v>
                </c:pt>
                <c:pt idx="63">
                  <c:v>6.3</c:v>
                </c:pt>
                <c:pt idx="64">
                  <c:v>6.4</c:v>
                </c:pt>
                <c:pt idx="65">
                  <c:v>6.5</c:v>
                </c:pt>
                <c:pt idx="66">
                  <c:v>6.6</c:v>
                </c:pt>
                <c:pt idx="67">
                  <c:v>6.7</c:v>
                </c:pt>
                <c:pt idx="68">
                  <c:v>6.8</c:v>
                </c:pt>
                <c:pt idx="69">
                  <c:v>6.9</c:v>
                </c:pt>
                <c:pt idx="70">
                  <c:v>7</c:v>
                </c:pt>
                <c:pt idx="71">
                  <c:v>7.1</c:v>
                </c:pt>
                <c:pt idx="72">
                  <c:v>7.2</c:v>
                </c:pt>
                <c:pt idx="73">
                  <c:v>7.3</c:v>
                </c:pt>
                <c:pt idx="74">
                  <c:v>7.4</c:v>
                </c:pt>
                <c:pt idx="75">
                  <c:v>7.5</c:v>
                </c:pt>
                <c:pt idx="76">
                  <c:v>7.6</c:v>
                </c:pt>
                <c:pt idx="77">
                  <c:v>7.7</c:v>
                </c:pt>
                <c:pt idx="78">
                  <c:v>7.8</c:v>
                </c:pt>
                <c:pt idx="79">
                  <c:v>7.9</c:v>
                </c:pt>
                <c:pt idx="80">
                  <c:v>8</c:v>
                </c:pt>
                <c:pt idx="81">
                  <c:v>8.1</c:v>
                </c:pt>
                <c:pt idx="82">
                  <c:v>8.1999999999999993</c:v>
                </c:pt>
                <c:pt idx="83">
                  <c:v>8.3000000000000007</c:v>
                </c:pt>
                <c:pt idx="84">
                  <c:v>8.4</c:v>
                </c:pt>
                <c:pt idx="85">
                  <c:v>8.5</c:v>
                </c:pt>
                <c:pt idx="86">
                  <c:v>8.6</c:v>
                </c:pt>
                <c:pt idx="87">
                  <c:v>8.6999999999999993</c:v>
                </c:pt>
                <c:pt idx="88">
                  <c:v>8.8000000000000007</c:v>
                </c:pt>
                <c:pt idx="89">
                  <c:v>8.9</c:v>
                </c:pt>
                <c:pt idx="90">
                  <c:v>9</c:v>
                </c:pt>
                <c:pt idx="91">
                  <c:v>9.1</c:v>
                </c:pt>
                <c:pt idx="92">
                  <c:v>9.1999999999999993</c:v>
                </c:pt>
                <c:pt idx="93">
                  <c:v>9.3000000000000007</c:v>
                </c:pt>
                <c:pt idx="94">
                  <c:v>9.4</c:v>
                </c:pt>
                <c:pt idx="95">
                  <c:v>9.5</c:v>
                </c:pt>
                <c:pt idx="96">
                  <c:v>9.6</c:v>
                </c:pt>
                <c:pt idx="97">
                  <c:v>9.6999999999999993</c:v>
                </c:pt>
                <c:pt idx="98">
                  <c:v>9.8000000000000007</c:v>
                </c:pt>
                <c:pt idx="99">
                  <c:v>9.9</c:v>
                </c:pt>
                <c:pt idx="100">
                  <c:v>10</c:v>
                </c:pt>
              </c:numCache>
            </c:numRef>
          </c:cat>
          <c:val>
            <c:numRef>
              <c:f>Sheet1!$L$52:$L$152</c:f>
              <c:numCache>
                <c:formatCode>General</c:formatCod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142.0293898583665</c:v>
                </c:pt>
                <c:pt idx="9">
                  <c:v>296.19377078620778</c:v>
                </c:pt>
                <c:pt idx="10">
                  <c:v>553.09767374148419</c:v>
                </c:pt>
                <c:pt idx="11">
                  <c:v>816.52423802043597</c:v>
                </c:pt>
                <c:pt idx="12">
                  <c:v>1125.4771555293025</c:v>
                </c:pt>
                <c:pt idx="13">
                  <c:v>1428.9195152193838</c:v>
                </c:pt>
                <c:pt idx="14">
                  <c:v>1740.9077061005385</c:v>
                </c:pt>
                <c:pt idx="15">
                  <c:v>2037.9051397786338</c:v>
                </c:pt>
                <c:pt idx="16">
                  <c:v>2324.7594470220724</c:v>
                </c:pt>
                <c:pt idx="17">
                  <c:v>2591.7984821594659</c:v>
                </c:pt>
                <c:pt idx="18">
                  <c:v>2841.1552321790273</c:v>
                </c:pt>
                <c:pt idx="19">
                  <c:v>3069.6190346836393</c:v>
                </c:pt>
                <c:pt idx="20">
                  <c:v>3278.7514828359317</c:v>
                </c:pt>
                <c:pt idx="21">
                  <c:v>3468.1908134978621</c:v>
                </c:pt>
                <c:pt idx="22">
                  <c:v>3639.4440533634424</c:v>
                </c:pt>
                <c:pt idx="23">
                  <c:v>3793.3046984338885</c:v>
                </c:pt>
                <c:pt idx="24">
                  <c:v>3931.2498109375624</c:v>
                </c:pt>
                <c:pt idx="25">
                  <c:v>4054.4511598326376</c:v>
                </c:pt>
                <c:pt idx="26">
                  <c:v>4164.2846539796119</c:v>
                </c:pt>
                <c:pt idx="27">
                  <c:v>4261.9547999500328</c:v>
                </c:pt>
                <c:pt idx="28">
                  <c:v>4348.6810373772787</c:v>
                </c:pt>
                <c:pt idx="29">
                  <c:v>4425.5580161958651</c:v>
                </c:pt>
                <c:pt idx="30">
                  <c:v>4493.6261899445553</c:v>
                </c:pt>
                <c:pt idx="31">
                  <c:v>4553.8228139460853</c:v>
                </c:pt>
                <c:pt idx="32">
                  <c:v>4607.0115288617289</c:v>
                </c:pt>
                <c:pt idx="33">
                  <c:v>4653.9681041702515</c:v>
                </c:pt>
                <c:pt idx="34">
                  <c:v>4695.3953889413915</c:v>
                </c:pt>
                <c:pt idx="35">
                  <c:v>4731.9220519359387</c:v>
                </c:pt>
                <c:pt idx="36">
                  <c:v>4764.1119914172987</c:v>
                </c:pt>
                <c:pt idx="37">
                  <c:v>4792.4675644713916</c:v>
                </c:pt>
                <c:pt idx="38">
                  <c:v>4817.4365229874347</c:v>
                </c:pt>
                <c:pt idx="39">
                  <c:v>4839.4164100730341</c:v>
                </c:pt>
                <c:pt idx="40">
                  <c:v>4858.7600620073126</c:v>
                </c:pt>
                <c:pt idx="41">
                  <c:v>4875.7799105074509</c:v>
                </c:pt>
                <c:pt idx="42">
                  <c:v>4890.7524414113268</c:v>
                </c:pt>
                <c:pt idx="43">
                  <c:v>4903.9219710664383</c:v>
                </c:pt>
                <c:pt idx="44">
                  <c:v>4915.5042575293564</c:v>
                </c:pt>
                <c:pt idx="45">
                  <c:v>4925.6896533677318</c:v>
                </c:pt>
                <c:pt idx="46">
                  <c:v>4934.6460086165516</c:v>
                </c:pt>
                <c:pt idx="47">
                  <c:v>4942.5212323889928</c:v>
                </c:pt>
                <c:pt idx="48">
                  <c:v>4949.4456066650428</c:v>
                </c:pt>
                <c:pt idx="49">
                  <c:v>4955.533833792163</c:v>
                </c:pt>
                <c:pt idx="50">
                  <c:v>4960.886866699866</c:v>
                </c:pt>
                <c:pt idx="51">
                  <c:v>4965.5935282283217</c:v>
                </c:pt>
                <c:pt idx="52">
                  <c:v>4969.7319498463712</c:v>
                </c:pt>
                <c:pt idx="53">
                  <c:v>4973.3708431379919</c:v>
                </c:pt>
                <c:pt idx="54">
                  <c:v>4976.5706252344926</c:v>
                </c:pt>
                <c:pt idx="55">
                  <c:v>4979.3844121073962</c:v>
                </c:pt>
                <c:pt idx="56">
                  <c:v>4981.8588956069643</c:v>
                </c:pt>
                <c:pt idx="57">
                  <c:v>4984.035116584294</c:v>
                </c:pt>
                <c:pt idx="58">
                  <c:v>4985.9491463893537</c:v>
                </c:pt>
                <c:pt idx="59">
                  <c:v>4987.6326870141156</c:v>
                </c:pt>
                <c:pt idx="60">
                  <c:v>4989.1135994957694</c:v>
                </c:pt>
                <c:pt idx="61">
                  <c:v>4990.4163688700955</c:v>
                </c:pt>
                <c:pt idx="62">
                  <c:v>4991.5625132083833</c:v>
                </c:pt>
                <c:pt idx="63">
                  <c:v>4992.5709433199581</c:v>
                </c:pt>
                <c:pt idx="64">
                  <c:v>4993.4582790122786</c:v>
                </c:pt>
                <c:pt idx="65">
                  <c:v>4994.2391270832313</c:v>
                </c:pt>
                <c:pt idx="66">
                  <c:v>4994.9263256410286</c:v>
                </c:pt>
                <c:pt idx="67">
                  <c:v>4995.5311587944398</c:v>
                </c:pt>
                <c:pt idx="68">
                  <c:v>4996.0635452876541</c:v>
                </c:pt>
                <c:pt idx="69">
                  <c:v>4996.53220422492</c:v>
                </c:pt>
                <c:pt idx="70">
                  <c:v>4996.9448006584589</c:v>
                </c:pt>
                <c:pt idx="71">
                  <c:v>4997.3080734793457</c:v>
                </c:pt>
                <c:pt idx="72">
                  <c:v>4997.6279477593052</c:v>
                </c:pt>
                <c:pt idx="73">
                  <c:v>4997.909633431992</c:v>
                </c:pt>
                <c:pt idx="74">
                  <c:v>4998.1577119747299</c:v>
                </c:pt>
                <c:pt idx="75">
                  <c:v>4998.3762125504836</c:v>
                </c:pt>
                <c:pt idx="76">
                  <c:v>4998.5686788930325</c:v>
                </c:pt>
                <c:pt idx="77">
                  <c:v>4998.7382280624797</c:v>
                </c:pt>
                <c:pt idx="78">
                  <c:v>4998.8876020612597</c:v>
                </c:pt>
                <c:pt idx="79">
                  <c:v>4999.0192131803096</c:v>
                </c:pt>
                <c:pt idx="80">
                  <c:v>4999.1351838391747</c:v>
                </c:pt>
                <c:pt idx="81">
                  <c:v>4999.2373815906676</c:v>
                </c:pt>
                <c:pt idx="82">
                  <c:v>4999.3274498790634</c:v>
                </c:pt>
                <c:pt idx="83">
                  <c:v>4999.406835068804</c:v>
                </c:pt>
                <c:pt idx="84">
                  <c:v>4999.4768101977706</c:v>
                </c:pt>
                <c:pt idx="85">
                  <c:v>4999.5384958536251</c:v>
                </c:pt>
                <c:pt idx="86">
                  <c:v>4999.5928785232436</c:v>
                </c:pt>
                <c:pt idx="87">
                  <c:v>4999.6408267224269</c:v>
                </c:pt>
                <c:pt idx="88">
                  <c:v>4999.6831051756571</c:v>
                </c:pt>
                <c:pt idx="89">
                  <c:v>4999.7203872827813</c:v>
                </c:pt>
                <c:pt idx="90">
                  <c:v>4999.7532660805455</c:v>
                </c:pt>
                <c:pt idx="91">
                  <c:v>4999.7822638816369</c:v>
                </c:pt>
                <c:pt idx="92">
                  <c:v>4999.8078407515723</c:v>
                </c:pt>
                <c:pt idx="93">
                  <c:v>4999.8304019642701</c:v>
                </c:pt>
                <c:pt idx="94">
                  <c:v>4999.8503045599991</c:v>
                </c:pt>
                <c:pt idx="95">
                  <c:v>4999.8678631143239</c:v>
                </c:pt>
                <c:pt idx="96">
                  <c:v>4999.8833548134835</c:v>
                </c:pt>
                <c:pt idx="97">
                  <c:v>4999.8970239200171</c:v>
                </c:pt>
                <c:pt idx="98">
                  <c:v>4999.9090857022848</c:v>
                </c:pt>
                <c:pt idx="99">
                  <c:v>4999.9197298925783</c:v>
                </c:pt>
                <c:pt idx="100">
                  <c:v>4999.9291237306916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522-4A1F-AEF8-75FAA1AFBC46}"/>
            </c:ext>
          </c:extLst>
        </c:ser>
        <c:ser>
          <c:idx val="8"/>
          <c:order val="8"/>
          <c:tx>
            <c:strRef>
              <c:f>Sheet1!$M$51</c:f>
              <c:strCache>
                <c:ptCount val="1"/>
                <c:pt idx="0">
                  <c:v>1125</c:v>
                </c:pt>
              </c:strCache>
            </c:strRef>
          </c:tx>
          <c:cat>
            <c:numRef>
              <c:f>Sheet1!$B$52:$B$152</c:f>
              <c:numCache>
                <c:formatCode>General</c:formatCode>
                <c:ptCount val="10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  <c:pt idx="11">
                  <c:v>1.1000000000000001</c:v>
                </c:pt>
                <c:pt idx="12">
                  <c:v>1.2</c:v>
                </c:pt>
                <c:pt idx="13">
                  <c:v>1.3</c:v>
                </c:pt>
                <c:pt idx="14">
                  <c:v>1.4</c:v>
                </c:pt>
                <c:pt idx="15">
                  <c:v>1.5</c:v>
                </c:pt>
                <c:pt idx="16">
                  <c:v>1.6</c:v>
                </c:pt>
                <c:pt idx="17">
                  <c:v>1.7</c:v>
                </c:pt>
                <c:pt idx="18">
                  <c:v>1.8</c:v>
                </c:pt>
                <c:pt idx="19">
                  <c:v>1.9</c:v>
                </c:pt>
                <c:pt idx="20">
                  <c:v>2</c:v>
                </c:pt>
                <c:pt idx="21">
                  <c:v>2.1</c:v>
                </c:pt>
                <c:pt idx="22">
                  <c:v>2.2000000000000002</c:v>
                </c:pt>
                <c:pt idx="23">
                  <c:v>2.2999999999999998</c:v>
                </c:pt>
                <c:pt idx="24">
                  <c:v>2.4</c:v>
                </c:pt>
                <c:pt idx="25">
                  <c:v>2.5</c:v>
                </c:pt>
                <c:pt idx="26">
                  <c:v>2.6</c:v>
                </c:pt>
                <c:pt idx="27">
                  <c:v>2.7</c:v>
                </c:pt>
                <c:pt idx="28">
                  <c:v>2.8</c:v>
                </c:pt>
                <c:pt idx="29">
                  <c:v>2.9</c:v>
                </c:pt>
                <c:pt idx="30">
                  <c:v>3</c:v>
                </c:pt>
                <c:pt idx="31">
                  <c:v>3.1</c:v>
                </c:pt>
                <c:pt idx="32">
                  <c:v>3.2</c:v>
                </c:pt>
                <c:pt idx="33">
                  <c:v>3.3</c:v>
                </c:pt>
                <c:pt idx="34">
                  <c:v>3.4</c:v>
                </c:pt>
                <c:pt idx="35">
                  <c:v>3.5</c:v>
                </c:pt>
                <c:pt idx="36">
                  <c:v>3.6</c:v>
                </c:pt>
                <c:pt idx="37">
                  <c:v>3.7</c:v>
                </c:pt>
                <c:pt idx="38">
                  <c:v>3.8</c:v>
                </c:pt>
                <c:pt idx="39">
                  <c:v>3.9</c:v>
                </c:pt>
                <c:pt idx="40">
                  <c:v>4</c:v>
                </c:pt>
                <c:pt idx="41">
                  <c:v>4.0999999999999996</c:v>
                </c:pt>
                <c:pt idx="42">
                  <c:v>4.2</c:v>
                </c:pt>
                <c:pt idx="43">
                  <c:v>4.3</c:v>
                </c:pt>
                <c:pt idx="44">
                  <c:v>4.4000000000000004</c:v>
                </c:pt>
                <c:pt idx="45">
                  <c:v>4.5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4.8</c:v>
                </c:pt>
                <c:pt idx="49">
                  <c:v>4.9000000000000004</c:v>
                </c:pt>
                <c:pt idx="50">
                  <c:v>5</c:v>
                </c:pt>
                <c:pt idx="51">
                  <c:v>5.0999999999999996</c:v>
                </c:pt>
                <c:pt idx="52">
                  <c:v>5.2</c:v>
                </c:pt>
                <c:pt idx="53">
                  <c:v>5.3</c:v>
                </c:pt>
                <c:pt idx="54">
                  <c:v>5.4</c:v>
                </c:pt>
                <c:pt idx="55">
                  <c:v>5.5</c:v>
                </c:pt>
                <c:pt idx="56">
                  <c:v>5.6</c:v>
                </c:pt>
                <c:pt idx="57">
                  <c:v>5.7</c:v>
                </c:pt>
                <c:pt idx="58">
                  <c:v>5.8</c:v>
                </c:pt>
                <c:pt idx="59">
                  <c:v>5.9</c:v>
                </c:pt>
                <c:pt idx="60">
                  <c:v>6</c:v>
                </c:pt>
                <c:pt idx="61">
                  <c:v>6.1</c:v>
                </c:pt>
                <c:pt idx="62">
                  <c:v>6.2</c:v>
                </c:pt>
                <c:pt idx="63">
                  <c:v>6.3</c:v>
                </c:pt>
                <c:pt idx="64">
                  <c:v>6.4</c:v>
                </c:pt>
                <c:pt idx="65">
                  <c:v>6.5</c:v>
                </c:pt>
                <c:pt idx="66">
                  <c:v>6.6</c:v>
                </c:pt>
                <c:pt idx="67">
                  <c:v>6.7</c:v>
                </c:pt>
                <c:pt idx="68">
                  <c:v>6.8</c:v>
                </c:pt>
                <c:pt idx="69">
                  <c:v>6.9</c:v>
                </c:pt>
                <c:pt idx="70">
                  <c:v>7</c:v>
                </c:pt>
                <c:pt idx="71">
                  <c:v>7.1</c:v>
                </c:pt>
                <c:pt idx="72">
                  <c:v>7.2</c:v>
                </c:pt>
                <c:pt idx="73">
                  <c:v>7.3</c:v>
                </c:pt>
                <c:pt idx="74">
                  <c:v>7.4</c:v>
                </c:pt>
                <c:pt idx="75">
                  <c:v>7.5</c:v>
                </c:pt>
                <c:pt idx="76">
                  <c:v>7.6</c:v>
                </c:pt>
                <c:pt idx="77">
                  <c:v>7.7</c:v>
                </c:pt>
                <c:pt idx="78">
                  <c:v>7.8</c:v>
                </c:pt>
                <c:pt idx="79">
                  <c:v>7.9</c:v>
                </c:pt>
                <c:pt idx="80">
                  <c:v>8</c:v>
                </c:pt>
                <c:pt idx="81">
                  <c:v>8.1</c:v>
                </c:pt>
                <c:pt idx="82">
                  <c:v>8.1999999999999993</c:v>
                </c:pt>
                <c:pt idx="83">
                  <c:v>8.3000000000000007</c:v>
                </c:pt>
                <c:pt idx="84">
                  <c:v>8.4</c:v>
                </c:pt>
                <c:pt idx="85">
                  <c:v>8.5</c:v>
                </c:pt>
                <c:pt idx="86">
                  <c:v>8.6</c:v>
                </c:pt>
                <c:pt idx="87">
                  <c:v>8.6999999999999993</c:v>
                </c:pt>
                <c:pt idx="88">
                  <c:v>8.8000000000000007</c:v>
                </c:pt>
                <c:pt idx="89">
                  <c:v>8.9</c:v>
                </c:pt>
                <c:pt idx="90">
                  <c:v>9</c:v>
                </c:pt>
                <c:pt idx="91">
                  <c:v>9.1</c:v>
                </c:pt>
                <c:pt idx="92">
                  <c:v>9.1999999999999993</c:v>
                </c:pt>
                <c:pt idx="93">
                  <c:v>9.3000000000000007</c:v>
                </c:pt>
                <c:pt idx="94">
                  <c:v>9.4</c:v>
                </c:pt>
                <c:pt idx="95">
                  <c:v>9.5</c:v>
                </c:pt>
                <c:pt idx="96">
                  <c:v>9.6</c:v>
                </c:pt>
                <c:pt idx="97">
                  <c:v>9.6999999999999993</c:v>
                </c:pt>
                <c:pt idx="98">
                  <c:v>9.8000000000000007</c:v>
                </c:pt>
                <c:pt idx="99">
                  <c:v>9.9</c:v>
                </c:pt>
                <c:pt idx="100">
                  <c:v>10</c:v>
                </c:pt>
              </c:numCache>
            </c:numRef>
          </c:cat>
          <c:val>
            <c:numRef>
              <c:f>Sheet1!$M$52:$M$152</c:f>
              <c:numCache>
                <c:formatCode>General</c:formatCod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91.002693863080012</c:v>
                </c:pt>
                <c:pt idx="10">
                  <c:v>202.12790339314881</c:v>
                </c:pt>
                <c:pt idx="11">
                  <c:v>394.84884294704386</c:v>
                </c:pt>
                <c:pt idx="12">
                  <c:v>607.47159054251176</c:v>
                </c:pt>
                <c:pt idx="13">
                  <c:v>866.1530289987752</c:v>
                </c:pt>
                <c:pt idx="14">
                  <c:v>1133.2489235355627</c:v>
                </c:pt>
                <c:pt idx="15">
                  <c:v>1416.7582622719196</c:v>
                </c:pt>
                <c:pt idx="16">
                  <c:v>1696.7372369693012</c:v>
                </c:pt>
                <c:pt idx="17">
                  <c:v>1974.6017477070529</c:v>
                </c:pt>
                <c:pt idx="18">
                  <c:v>2240.7312934583574</c:v>
                </c:pt>
                <c:pt idx="19">
                  <c:v>2495.0407878050078</c:v>
                </c:pt>
                <c:pt idx="20">
                  <c:v>2733.4374396987955</c:v>
                </c:pt>
                <c:pt idx="21">
                  <c:v>2955.9978099159844</c:v>
                </c:pt>
                <c:pt idx="22">
                  <c:v>3161.4600419849185</c:v>
                </c:pt>
                <c:pt idx="23">
                  <c:v>3350.3600272677695</c:v>
                </c:pt>
                <c:pt idx="24">
                  <c:v>3522.8199442381679</c:v>
                </c:pt>
                <c:pt idx="25">
                  <c:v>3679.7145384373171</c:v>
                </c:pt>
                <c:pt idx="26">
                  <c:v>3821.7860778442791</c:v>
                </c:pt>
                <c:pt idx="27">
                  <c:v>3950.0652047139311</c:v>
                </c:pt>
                <c:pt idx="28">
                  <c:v>4065.5162263547704</c:v>
                </c:pt>
                <c:pt idx="29">
                  <c:v>4169.1846812848135</c:v>
                </c:pt>
                <c:pt idx="30">
                  <c:v>4262.0553989046284</c:v>
                </c:pt>
                <c:pt idx="31">
                  <c:v>4345.1035663526636</c:v>
                </c:pt>
                <c:pt idx="32">
                  <c:v>4419.239068590945</c:v>
                </c:pt>
                <c:pt idx="33">
                  <c:v>4485.325154612603</c:v>
                </c:pt>
                <c:pt idx="34">
                  <c:v>4544.1582498106554</c:v>
                </c:pt>
                <c:pt idx="35">
                  <c:v>4596.4764779306588</c:v>
                </c:pt>
                <c:pt idx="36">
                  <c:v>4642.9541796825051</c:v>
                </c:pt>
                <c:pt idx="37">
                  <c:v>4684.2075064698074</c:v>
                </c:pt>
                <c:pt idx="38">
                  <c:v>4720.7949517501047</c:v>
                </c:pt>
                <c:pt idx="39">
                  <c:v>4753.2220776616941</c:v>
                </c:pt>
                <c:pt idx="40">
                  <c:v>4781.9443261301776</c:v>
                </c:pt>
                <c:pt idx="41">
                  <c:v>4807.3713138769735</c:v>
                </c:pt>
                <c:pt idx="42">
                  <c:v>4829.8702928608509</c:v>
                </c:pt>
                <c:pt idx="43">
                  <c:v>4849.7700210405537</c:v>
                </c:pt>
                <c:pt idx="44">
                  <c:v>4867.3641658184688</c:v>
                </c:pt>
                <c:pt idx="45">
                  <c:v>4882.9146993471204</c:v>
                </c:pt>
                <c:pt idx="46">
                  <c:v>4896.6549588510597</c:v>
                </c:pt>
                <c:pt idx="47">
                  <c:v>4908.7925474486019</c:v>
                </c:pt>
                <c:pt idx="48">
                  <c:v>4919.511960449483</c:v>
                </c:pt>
                <c:pt idx="49">
                  <c:v>4928.9770110325853</c:v>
                </c:pt>
                <c:pt idx="50">
                  <c:v>4937.3330218155907</c:v>
                </c:pt>
                <c:pt idx="51">
                  <c:v>4944.7088196903278</c:v>
                </c:pt>
                <c:pt idx="52">
                  <c:v>4951.2185312986094</c:v>
                </c:pt>
                <c:pt idx="53">
                  <c:v>4956.9632027393691</c:v>
                </c:pt>
                <c:pt idx="54">
                  <c:v>4962.0322517947807</c:v>
                </c:pt>
                <c:pt idx="55">
                  <c:v>4966.5047702443571</c:v>
                </c:pt>
                <c:pt idx="56">
                  <c:v>4970.4506875635852</c:v>
                </c:pt>
                <c:pt idx="57">
                  <c:v>4973.9318101707468</c:v>
                </c:pt>
                <c:pt idx="58">
                  <c:v>4977.0027474412673</c:v>
                </c:pt>
                <c:pt idx="59">
                  <c:v>4979.7117361847122</c:v>
                </c:pt>
                <c:pt idx="60">
                  <c:v>4982.1013736075529</c:v>
                </c:pt>
                <c:pt idx="61">
                  <c:v>4984.2092684183235</c:v>
                </c:pt>
                <c:pt idx="62">
                  <c:v>4986.0686185971099</c:v>
                </c:pt>
                <c:pt idx="63">
                  <c:v>4987.7087237400592</c:v>
                </c:pt>
                <c:pt idx="64">
                  <c:v>4989.1554390283409</c:v>
                </c:pt>
                <c:pt idx="65">
                  <c:v>4990.431577241754</c:v>
                </c:pt>
                <c:pt idx="66">
                  <c:v>4991.557264549876</c:v>
                </c:pt>
                <c:pt idx="67">
                  <c:v>4992.5502552468115</c:v>
                </c:pt>
                <c:pt idx="68">
                  <c:v>4993.4262100387505</c:v>
                </c:pt>
                <c:pt idx="69">
                  <c:v>4994.1989420112668</c:v>
                </c:pt>
                <c:pt idx="70">
                  <c:v>4994.8806339520897</c:v>
                </c:pt>
                <c:pt idx="71">
                  <c:v>4995.4820303067772</c:v>
                </c:pt>
                <c:pt idx="72">
                  <c:v>4996.0126066809989</c:v>
                </c:pt>
                <c:pt idx="73">
                  <c:v>4996.4807194798705</c:v>
                </c:pt>
                <c:pt idx="74">
                  <c:v>4996.8937379834533</c:v>
                </c:pt>
                <c:pt idx="75">
                  <c:v>4997.2581608981309</c:v>
                </c:pt>
                <c:pt idx="76">
                  <c:v>4997.5797191915381</c:v>
                </c:pt>
                <c:pt idx="77">
                  <c:v>4997.8634668122995</c:v>
                </c:pt>
                <c:pt idx="78">
                  <c:v>4998.1138607118846</c:v>
                </c:pt>
                <c:pt idx="79">
                  <c:v>4998.3348314225987</c:v>
                </c:pt>
                <c:pt idx="80">
                  <c:v>4998.529845300508</c:v>
                </c:pt>
                <c:pt idx="81">
                  <c:v>4998.7019594134799</c:v>
                </c:pt>
                <c:pt idx="82">
                  <c:v>4998.8538699402925</c:v>
                </c:pt>
                <c:pt idx="83">
                  <c:v>4998.9879548457775</c:v>
                </c:pt>
                <c:pt idx="84">
                  <c:v>4999.1063115073412</c:v>
                </c:pt>
                <c:pt idx="85">
                  <c:v>4999.2107898891727</c:v>
                </c:pt>
                <c:pt idx="86">
                  <c:v>4999.3030217902397</c:v>
                </c:pt>
                <c:pt idx="87">
                  <c:v>4999.3844466304545</c:v>
                </c:pt>
                <c:pt idx="88">
                  <c:v>4999.456334184566</c:v>
                </c:pt>
                <c:pt idx="89">
                  <c:v>4999.519804625068</c:v>
                </c:pt>
                <c:pt idx="90">
                  <c:v>4999.5758461927853</c:v>
                </c:pt>
                <c:pt idx="91">
                  <c:v>4999.6253307760835</c:v>
                </c:pt>
                <c:pt idx="92">
                  <c:v>4999.6690276464797</c:v>
                </c:pt>
                <c:pt idx="93">
                  <c:v>4999.7076155690602</c:v>
                </c:pt>
                <c:pt idx="94">
                  <c:v>4999.7416934802804</c:v>
                </c:pt>
                <c:pt idx="95">
                  <c:v>4999.7717899028839</c:v>
                </c:pt>
                <c:pt idx="96">
                  <c:v>4999.7983712475889</c:v>
                </c:pt>
                <c:pt idx="97">
                  <c:v>4999.8218491334146</c:v>
                </c:pt>
                <c:pt idx="98">
                  <c:v>4999.8425868429249</c:v>
                </c:pt>
                <c:pt idx="99">
                  <c:v>4999.860905014827</c:v>
                </c:pt>
                <c:pt idx="100">
                  <c:v>4999.8770866642653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522-4A1F-AEF8-75FAA1AFBC46}"/>
            </c:ext>
          </c:extLst>
        </c:ser>
        <c:ser>
          <c:idx val="9"/>
          <c:order val="9"/>
          <c:tx>
            <c:strRef>
              <c:f>Sheet1!$N$51</c:f>
              <c:strCache>
                <c:ptCount val="1"/>
                <c:pt idx="0">
                  <c:v>1250</c:v>
                </c:pt>
              </c:strCache>
            </c:strRef>
          </c:tx>
          <c:cat>
            <c:numRef>
              <c:f>Sheet1!$B$52:$B$152</c:f>
              <c:numCache>
                <c:formatCode>General</c:formatCode>
                <c:ptCount val="10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  <c:pt idx="11">
                  <c:v>1.1000000000000001</c:v>
                </c:pt>
                <c:pt idx="12">
                  <c:v>1.2</c:v>
                </c:pt>
                <c:pt idx="13">
                  <c:v>1.3</c:v>
                </c:pt>
                <c:pt idx="14">
                  <c:v>1.4</c:v>
                </c:pt>
                <c:pt idx="15">
                  <c:v>1.5</c:v>
                </c:pt>
                <c:pt idx="16">
                  <c:v>1.6</c:v>
                </c:pt>
                <c:pt idx="17">
                  <c:v>1.7</c:v>
                </c:pt>
                <c:pt idx="18">
                  <c:v>1.8</c:v>
                </c:pt>
                <c:pt idx="19">
                  <c:v>1.9</c:v>
                </c:pt>
                <c:pt idx="20">
                  <c:v>2</c:v>
                </c:pt>
                <c:pt idx="21">
                  <c:v>2.1</c:v>
                </c:pt>
                <c:pt idx="22">
                  <c:v>2.2000000000000002</c:v>
                </c:pt>
                <c:pt idx="23">
                  <c:v>2.2999999999999998</c:v>
                </c:pt>
                <c:pt idx="24">
                  <c:v>2.4</c:v>
                </c:pt>
                <c:pt idx="25">
                  <c:v>2.5</c:v>
                </c:pt>
                <c:pt idx="26">
                  <c:v>2.6</c:v>
                </c:pt>
                <c:pt idx="27">
                  <c:v>2.7</c:v>
                </c:pt>
                <c:pt idx="28">
                  <c:v>2.8</c:v>
                </c:pt>
                <c:pt idx="29">
                  <c:v>2.9</c:v>
                </c:pt>
                <c:pt idx="30">
                  <c:v>3</c:v>
                </c:pt>
                <c:pt idx="31">
                  <c:v>3.1</c:v>
                </c:pt>
                <c:pt idx="32">
                  <c:v>3.2</c:v>
                </c:pt>
                <c:pt idx="33">
                  <c:v>3.3</c:v>
                </c:pt>
                <c:pt idx="34">
                  <c:v>3.4</c:v>
                </c:pt>
                <c:pt idx="35">
                  <c:v>3.5</c:v>
                </c:pt>
                <c:pt idx="36">
                  <c:v>3.6</c:v>
                </c:pt>
                <c:pt idx="37">
                  <c:v>3.7</c:v>
                </c:pt>
                <c:pt idx="38">
                  <c:v>3.8</c:v>
                </c:pt>
                <c:pt idx="39">
                  <c:v>3.9</c:v>
                </c:pt>
                <c:pt idx="40">
                  <c:v>4</c:v>
                </c:pt>
                <c:pt idx="41">
                  <c:v>4.0999999999999996</c:v>
                </c:pt>
                <c:pt idx="42">
                  <c:v>4.2</c:v>
                </c:pt>
                <c:pt idx="43">
                  <c:v>4.3</c:v>
                </c:pt>
                <c:pt idx="44">
                  <c:v>4.4000000000000004</c:v>
                </c:pt>
                <c:pt idx="45">
                  <c:v>4.5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4.8</c:v>
                </c:pt>
                <c:pt idx="49">
                  <c:v>4.9000000000000004</c:v>
                </c:pt>
                <c:pt idx="50">
                  <c:v>5</c:v>
                </c:pt>
                <c:pt idx="51">
                  <c:v>5.0999999999999996</c:v>
                </c:pt>
                <c:pt idx="52">
                  <c:v>5.2</c:v>
                </c:pt>
                <c:pt idx="53">
                  <c:v>5.3</c:v>
                </c:pt>
                <c:pt idx="54">
                  <c:v>5.4</c:v>
                </c:pt>
                <c:pt idx="55">
                  <c:v>5.5</c:v>
                </c:pt>
                <c:pt idx="56">
                  <c:v>5.6</c:v>
                </c:pt>
                <c:pt idx="57">
                  <c:v>5.7</c:v>
                </c:pt>
                <c:pt idx="58">
                  <c:v>5.8</c:v>
                </c:pt>
                <c:pt idx="59">
                  <c:v>5.9</c:v>
                </c:pt>
                <c:pt idx="60">
                  <c:v>6</c:v>
                </c:pt>
                <c:pt idx="61">
                  <c:v>6.1</c:v>
                </c:pt>
                <c:pt idx="62">
                  <c:v>6.2</c:v>
                </c:pt>
                <c:pt idx="63">
                  <c:v>6.3</c:v>
                </c:pt>
                <c:pt idx="64">
                  <c:v>6.4</c:v>
                </c:pt>
                <c:pt idx="65">
                  <c:v>6.5</c:v>
                </c:pt>
                <c:pt idx="66">
                  <c:v>6.6</c:v>
                </c:pt>
                <c:pt idx="67">
                  <c:v>6.7</c:v>
                </c:pt>
                <c:pt idx="68">
                  <c:v>6.8</c:v>
                </c:pt>
                <c:pt idx="69">
                  <c:v>6.9</c:v>
                </c:pt>
                <c:pt idx="70">
                  <c:v>7</c:v>
                </c:pt>
                <c:pt idx="71">
                  <c:v>7.1</c:v>
                </c:pt>
                <c:pt idx="72">
                  <c:v>7.2</c:v>
                </c:pt>
                <c:pt idx="73">
                  <c:v>7.3</c:v>
                </c:pt>
                <c:pt idx="74">
                  <c:v>7.4</c:v>
                </c:pt>
                <c:pt idx="75">
                  <c:v>7.5</c:v>
                </c:pt>
                <c:pt idx="76">
                  <c:v>7.6</c:v>
                </c:pt>
                <c:pt idx="77">
                  <c:v>7.7</c:v>
                </c:pt>
                <c:pt idx="78">
                  <c:v>7.8</c:v>
                </c:pt>
                <c:pt idx="79">
                  <c:v>7.9</c:v>
                </c:pt>
                <c:pt idx="80">
                  <c:v>8</c:v>
                </c:pt>
                <c:pt idx="81">
                  <c:v>8.1</c:v>
                </c:pt>
                <c:pt idx="82">
                  <c:v>8.1999999999999993</c:v>
                </c:pt>
                <c:pt idx="83">
                  <c:v>8.3000000000000007</c:v>
                </c:pt>
                <c:pt idx="84">
                  <c:v>8.4</c:v>
                </c:pt>
                <c:pt idx="85">
                  <c:v>8.5</c:v>
                </c:pt>
                <c:pt idx="86">
                  <c:v>8.6</c:v>
                </c:pt>
                <c:pt idx="87">
                  <c:v>8.6999999999999993</c:v>
                </c:pt>
                <c:pt idx="88">
                  <c:v>8.8000000000000007</c:v>
                </c:pt>
                <c:pt idx="89">
                  <c:v>8.9</c:v>
                </c:pt>
                <c:pt idx="90">
                  <c:v>9</c:v>
                </c:pt>
                <c:pt idx="91">
                  <c:v>9.1</c:v>
                </c:pt>
                <c:pt idx="92">
                  <c:v>9.1999999999999993</c:v>
                </c:pt>
                <c:pt idx="93">
                  <c:v>9.3000000000000007</c:v>
                </c:pt>
                <c:pt idx="94">
                  <c:v>9.4</c:v>
                </c:pt>
                <c:pt idx="95">
                  <c:v>9.5</c:v>
                </c:pt>
                <c:pt idx="96">
                  <c:v>9.6</c:v>
                </c:pt>
                <c:pt idx="97">
                  <c:v>9.6999999999999993</c:v>
                </c:pt>
                <c:pt idx="98">
                  <c:v>9.8000000000000007</c:v>
                </c:pt>
                <c:pt idx="99">
                  <c:v>9.9</c:v>
                </c:pt>
                <c:pt idx="100">
                  <c:v>10</c:v>
                </c:pt>
              </c:numCache>
            </c:numRef>
          </c:cat>
          <c:val>
            <c:numRef>
              <c:f>Sheet1!$N$52:$N$152</c:f>
              <c:numCache>
                <c:formatCode>General</c:formatCod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58.308286042739596</c:v>
                </c:pt>
                <c:pt idx="11">
                  <c:v>137.420968545519</c:v>
                </c:pt>
                <c:pt idx="12">
                  <c:v>279.99059838872495</c:v>
                </c:pt>
                <c:pt idx="13">
                  <c:v>448.03559332592448</c:v>
                </c:pt>
                <c:pt idx="14">
                  <c:v>659.89404486596595</c:v>
                </c:pt>
                <c:pt idx="15">
                  <c:v>888.96137745715691</c:v>
                </c:pt>
                <c:pt idx="16">
                  <c:v>1139.780965509178</c:v>
                </c:pt>
                <c:pt idx="17">
                  <c:v>1396.1830977836446</c:v>
                </c:pt>
                <c:pt idx="18">
                  <c:v>1657.5127826679054</c:v>
                </c:pt>
                <c:pt idx="19">
                  <c:v>1914.7173471845867</c:v>
                </c:pt>
                <c:pt idx="20">
                  <c:v>2166.1478199667822</c:v>
                </c:pt>
                <c:pt idx="21">
                  <c:v>2407.1507823764505</c:v>
                </c:pt>
                <c:pt idx="22">
                  <c:v>2636.570096080351</c:v>
                </c:pt>
                <c:pt idx="23">
                  <c:v>2852.3531110262902</c:v>
                </c:pt>
                <c:pt idx="24">
                  <c:v>3054.1052103284278</c:v>
                </c:pt>
                <c:pt idx="25">
                  <c:v>3241.2574619806119</c:v>
                </c:pt>
                <c:pt idx="26">
                  <c:v>3414.0260813528844</c:v>
                </c:pt>
                <c:pt idx="27">
                  <c:v>3572.6467895767241</c:v>
                </c:pt>
                <c:pt idx="28">
                  <c:v>3717.7160751184133</c:v>
                </c:pt>
                <c:pt idx="29">
                  <c:v>3849.8672177435992</c:v>
                </c:pt>
                <c:pt idx="30">
                  <c:v>3969.8825213151576</c:v>
                </c:pt>
                <c:pt idx="31">
                  <c:v>4078.5538090827331</c:v>
                </c:pt>
                <c:pt idx="32">
                  <c:v>4176.7149075948755</c:v>
                </c:pt>
                <c:pt idx="33">
                  <c:v>4265.1808848226092</c:v>
                </c:pt>
                <c:pt idx="34">
                  <c:v>4344.7555710268553</c:v>
                </c:pt>
                <c:pt idx="35">
                  <c:v>4416.2054823394446</c:v>
                </c:pt>
                <c:pt idx="36">
                  <c:v>4480.2611995551488</c:v>
                </c:pt>
                <c:pt idx="37">
                  <c:v>4537.6070960335046</c:v>
                </c:pt>
                <c:pt idx="38">
                  <c:v>4588.8822788515808</c:v>
                </c:pt>
                <c:pt idx="39">
                  <c:v>4634.6776945438232</c:v>
                </c:pt>
                <c:pt idx="40">
                  <c:v>4675.5378658780755</c:v>
                </c:pt>
                <c:pt idx="41">
                  <c:v>4711.9614334638209</c:v>
                </c:pt>
                <c:pt idx="42">
                  <c:v>4744.4035907237167</c:v>
                </c:pt>
                <c:pt idx="43">
                  <c:v>4773.2781350159812</c:v>
                </c:pt>
                <c:pt idx="44">
                  <c:v>4798.9602393247433</c:v>
                </c:pt>
                <c:pt idx="45">
                  <c:v>4821.7890442858861</c:v>
                </c:pt>
                <c:pt idx="46">
                  <c:v>4842.0704561027114</c:v>
                </c:pt>
                <c:pt idx="47">
                  <c:v>4860.0797916255569</c:v>
                </c:pt>
                <c:pt idx="48">
                  <c:v>4876.0644029250125</c:v>
                </c:pt>
                <c:pt idx="49">
                  <c:v>4890.2461396524468</c:v>
                </c:pt>
                <c:pt idx="50">
                  <c:v>4902.8236962403707</c:v>
                </c:pt>
                <c:pt idx="51">
                  <c:v>4913.9747911813056</c:v>
                </c:pt>
                <c:pt idx="52">
                  <c:v>4923.8581987287698</c:v>
                </c:pt>
                <c:pt idx="53">
                  <c:v>4932.6156174316147</c:v>
                </c:pt>
                <c:pt idx="54">
                  <c:v>4940.3733883626037</c:v>
                </c:pt>
                <c:pt idx="55">
                  <c:v>4947.2440630281426</c:v>
                </c:pt>
                <c:pt idx="56">
                  <c:v>4953.3278319298497</c:v>
                </c:pt>
                <c:pt idx="57">
                  <c:v>4958.7138200051586</c:v>
                </c:pt>
                <c:pt idx="58">
                  <c:v>4963.4812592192702</c:v>
                </c:pt>
                <c:pt idx="59">
                  <c:v>4967.7005466119181</c:v>
                </c:pt>
                <c:pt idx="60">
                  <c:v>4971.4341973524097</c:v>
                </c:pt>
                <c:pt idx="61">
                  <c:v>4974.7377013008918</c:v>
                </c:pt>
                <c:pt idx="62">
                  <c:v>4977.6602916967076</c:v>
                </c:pt>
                <c:pt idx="63">
                  <c:v>4980.245633840048</c:v>
                </c:pt>
                <c:pt idx="64">
                  <c:v>4982.5324413189328</c:v>
                </c:pt>
                <c:pt idx="65">
                  <c:v>4984.5550266972368</c:v>
                </c:pt>
                <c:pt idx="66">
                  <c:v>4986.3437931210492</c:v>
                </c:pt>
                <c:pt idx="67">
                  <c:v>4987.925672738088</c:v>
                </c:pt>
                <c:pt idx="68">
                  <c:v>4989.3245173480727</c:v>
                </c:pt>
                <c:pt idx="69">
                  <c:v>4990.5614462064523</c:v>
                </c:pt>
                <c:pt idx="70">
                  <c:v>4991.6551554614043</c:v>
                </c:pt>
                <c:pt idx="71">
                  <c:v>4992.6221932753106</c:v>
                </c:pt>
                <c:pt idx="72">
                  <c:v>4993.4772042932436</c:v>
                </c:pt>
                <c:pt idx="73">
                  <c:v>4994.2331467570457</c:v>
                </c:pt>
                <c:pt idx="74">
                  <c:v>4994.9014852328019</c:v>
                </c:pt>
                <c:pt idx="75">
                  <c:v>4995.4923616155002</c:v>
                </c:pt>
                <c:pt idx="76">
                  <c:v>4996.0147467989236</c:v>
                </c:pt>
                <c:pt idx="77">
                  <c:v>4996.4765751481473</c:v>
                </c:pt>
                <c:pt idx="78">
                  <c:v>4996.8848636854627</c:v>
                </c:pt>
                <c:pt idx="79">
                  <c:v>4997.2458176959417</c:v>
                </c:pt>
                <c:pt idx="80">
                  <c:v>4997.564924274754</c:v>
                </c:pt>
                <c:pt idx="81">
                  <c:v>4997.8470351726928</c:v>
                </c:pt>
                <c:pt idx="82">
                  <c:v>4998.0964401478977</c:v>
                </c:pt>
                <c:pt idx="83">
                  <c:v>4998.316931898632</c:v>
                </c:pt>
                <c:pt idx="84">
                  <c:v>4998.5118635329482</c:v>
                </c:pt>
                <c:pt idx="85">
                  <c:v>4998.6841994246015</c:v>
                </c:pt>
                <c:pt idx="86">
                  <c:v>4998.8365602097092</c:v>
                </c:pt>
                <c:pt idx="87">
                  <c:v>4998.9712625938209</c:v>
                </c:pt>
                <c:pt idx="88">
                  <c:v>4999.0903545637475</c:v>
                </c:pt>
                <c:pt idx="89">
                  <c:v>4999.1956465312296</c:v>
                </c:pt>
                <c:pt idx="90">
                  <c:v>4999.2887388757808</c:v>
                </c:pt>
                <c:pt idx="91">
                  <c:v>4999.3710463009666</c:v>
                </c:pt>
                <c:pt idx="92">
                  <c:v>4999.4438193711176</c:v>
                </c:pt>
                <c:pt idx="93">
                  <c:v>4999.5081635536035</c:v>
                </c:pt>
                <c:pt idx="94">
                  <c:v>4999.5650560545673</c:v>
                </c:pt>
                <c:pt idx="95">
                  <c:v>4999.6153607030465</c:v>
                </c:pt>
                <c:pt idx="96">
                  <c:v>4999.659841109089</c:v>
                </c:pt>
                <c:pt idx="97">
                  <c:v>4999.6991722956018</c:v>
                </c:pt>
                <c:pt idx="98">
                  <c:v>4999.7339509805888</c:v>
                </c:pt>
                <c:pt idx="99">
                  <c:v>4999.7647046661523</c:v>
                </c:pt>
                <c:pt idx="100">
                  <c:v>4999.7918996725157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522-4A1F-AEF8-75FAA1AFBC46}"/>
            </c:ext>
          </c:extLst>
        </c:ser>
        <c:ser>
          <c:idx val="10"/>
          <c:order val="10"/>
          <c:tx>
            <c:strRef>
              <c:f>Sheet1!$O$51</c:f>
              <c:strCache>
                <c:ptCount val="1"/>
                <c:pt idx="0">
                  <c:v>1375</c:v>
                </c:pt>
              </c:strCache>
            </c:strRef>
          </c:tx>
          <c:cat>
            <c:numRef>
              <c:f>Sheet1!$B$52:$B$152</c:f>
              <c:numCache>
                <c:formatCode>General</c:formatCode>
                <c:ptCount val="10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  <c:pt idx="11">
                  <c:v>1.1000000000000001</c:v>
                </c:pt>
                <c:pt idx="12">
                  <c:v>1.2</c:v>
                </c:pt>
                <c:pt idx="13">
                  <c:v>1.3</c:v>
                </c:pt>
                <c:pt idx="14">
                  <c:v>1.4</c:v>
                </c:pt>
                <c:pt idx="15">
                  <c:v>1.5</c:v>
                </c:pt>
                <c:pt idx="16">
                  <c:v>1.6</c:v>
                </c:pt>
                <c:pt idx="17">
                  <c:v>1.7</c:v>
                </c:pt>
                <c:pt idx="18">
                  <c:v>1.8</c:v>
                </c:pt>
                <c:pt idx="19">
                  <c:v>1.9</c:v>
                </c:pt>
                <c:pt idx="20">
                  <c:v>2</c:v>
                </c:pt>
                <c:pt idx="21">
                  <c:v>2.1</c:v>
                </c:pt>
                <c:pt idx="22">
                  <c:v>2.2000000000000002</c:v>
                </c:pt>
                <c:pt idx="23">
                  <c:v>2.2999999999999998</c:v>
                </c:pt>
                <c:pt idx="24">
                  <c:v>2.4</c:v>
                </c:pt>
                <c:pt idx="25">
                  <c:v>2.5</c:v>
                </c:pt>
                <c:pt idx="26">
                  <c:v>2.6</c:v>
                </c:pt>
                <c:pt idx="27">
                  <c:v>2.7</c:v>
                </c:pt>
                <c:pt idx="28">
                  <c:v>2.8</c:v>
                </c:pt>
                <c:pt idx="29">
                  <c:v>2.9</c:v>
                </c:pt>
                <c:pt idx="30">
                  <c:v>3</c:v>
                </c:pt>
                <c:pt idx="31">
                  <c:v>3.1</c:v>
                </c:pt>
                <c:pt idx="32">
                  <c:v>3.2</c:v>
                </c:pt>
                <c:pt idx="33">
                  <c:v>3.3</c:v>
                </c:pt>
                <c:pt idx="34">
                  <c:v>3.4</c:v>
                </c:pt>
                <c:pt idx="35">
                  <c:v>3.5</c:v>
                </c:pt>
                <c:pt idx="36">
                  <c:v>3.6</c:v>
                </c:pt>
                <c:pt idx="37">
                  <c:v>3.7</c:v>
                </c:pt>
                <c:pt idx="38">
                  <c:v>3.8</c:v>
                </c:pt>
                <c:pt idx="39">
                  <c:v>3.9</c:v>
                </c:pt>
                <c:pt idx="40">
                  <c:v>4</c:v>
                </c:pt>
                <c:pt idx="41">
                  <c:v>4.0999999999999996</c:v>
                </c:pt>
                <c:pt idx="42">
                  <c:v>4.2</c:v>
                </c:pt>
                <c:pt idx="43">
                  <c:v>4.3</c:v>
                </c:pt>
                <c:pt idx="44">
                  <c:v>4.4000000000000004</c:v>
                </c:pt>
                <c:pt idx="45">
                  <c:v>4.5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4.8</c:v>
                </c:pt>
                <c:pt idx="49">
                  <c:v>4.9000000000000004</c:v>
                </c:pt>
                <c:pt idx="50">
                  <c:v>5</c:v>
                </c:pt>
                <c:pt idx="51">
                  <c:v>5.0999999999999996</c:v>
                </c:pt>
                <c:pt idx="52">
                  <c:v>5.2</c:v>
                </c:pt>
                <c:pt idx="53">
                  <c:v>5.3</c:v>
                </c:pt>
                <c:pt idx="54">
                  <c:v>5.4</c:v>
                </c:pt>
                <c:pt idx="55">
                  <c:v>5.5</c:v>
                </c:pt>
                <c:pt idx="56">
                  <c:v>5.6</c:v>
                </c:pt>
                <c:pt idx="57">
                  <c:v>5.7</c:v>
                </c:pt>
                <c:pt idx="58">
                  <c:v>5.8</c:v>
                </c:pt>
                <c:pt idx="59">
                  <c:v>5.9</c:v>
                </c:pt>
                <c:pt idx="60">
                  <c:v>6</c:v>
                </c:pt>
                <c:pt idx="61">
                  <c:v>6.1</c:v>
                </c:pt>
                <c:pt idx="62">
                  <c:v>6.2</c:v>
                </c:pt>
                <c:pt idx="63">
                  <c:v>6.3</c:v>
                </c:pt>
                <c:pt idx="64">
                  <c:v>6.4</c:v>
                </c:pt>
                <c:pt idx="65">
                  <c:v>6.5</c:v>
                </c:pt>
                <c:pt idx="66">
                  <c:v>6.6</c:v>
                </c:pt>
                <c:pt idx="67">
                  <c:v>6.7</c:v>
                </c:pt>
                <c:pt idx="68">
                  <c:v>6.8</c:v>
                </c:pt>
                <c:pt idx="69">
                  <c:v>6.9</c:v>
                </c:pt>
                <c:pt idx="70">
                  <c:v>7</c:v>
                </c:pt>
                <c:pt idx="71">
                  <c:v>7.1</c:v>
                </c:pt>
                <c:pt idx="72">
                  <c:v>7.2</c:v>
                </c:pt>
                <c:pt idx="73">
                  <c:v>7.3</c:v>
                </c:pt>
                <c:pt idx="74">
                  <c:v>7.4</c:v>
                </c:pt>
                <c:pt idx="75">
                  <c:v>7.5</c:v>
                </c:pt>
                <c:pt idx="76">
                  <c:v>7.6</c:v>
                </c:pt>
                <c:pt idx="77">
                  <c:v>7.7</c:v>
                </c:pt>
                <c:pt idx="78">
                  <c:v>7.8</c:v>
                </c:pt>
                <c:pt idx="79">
                  <c:v>7.9</c:v>
                </c:pt>
                <c:pt idx="80">
                  <c:v>8</c:v>
                </c:pt>
                <c:pt idx="81">
                  <c:v>8.1</c:v>
                </c:pt>
                <c:pt idx="82">
                  <c:v>8.1999999999999993</c:v>
                </c:pt>
                <c:pt idx="83">
                  <c:v>8.3000000000000007</c:v>
                </c:pt>
                <c:pt idx="84">
                  <c:v>8.4</c:v>
                </c:pt>
                <c:pt idx="85">
                  <c:v>8.5</c:v>
                </c:pt>
                <c:pt idx="86">
                  <c:v>8.6</c:v>
                </c:pt>
                <c:pt idx="87">
                  <c:v>8.6999999999999993</c:v>
                </c:pt>
                <c:pt idx="88">
                  <c:v>8.8000000000000007</c:v>
                </c:pt>
                <c:pt idx="89">
                  <c:v>8.9</c:v>
                </c:pt>
                <c:pt idx="90">
                  <c:v>9</c:v>
                </c:pt>
                <c:pt idx="91">
                  <c:v>9.1</c:v>
                </c:pt>
                <c:pt idx="92">
                  <c:v>9.1999999999999993</c:v>
                </c:pt>
                <c:pt idx="93">
                  <c:v>9.3000000000000007</c:v>
                </c:pt>
                <c:pt idx="94">
                  <c:v>9.4</c:v>
                </c:pt>
                <c:pt idx="95">
                  <c:v>9.5</c:v>
                </c:pt>
                <c:pt idx="96">
                  <c:v>9.6</c:v>
                </c:pt>
                <c:pt idx="97">
                  <c:v>9.6999999999999993</c:v>
                </c:pt>
                <c:pt idx="98">
                  <c:v>9.8000000000000007</c:v>
                </c:pt>
                <c:pt idx="99">
                  <c:v>9.9</c:v>
                </c:pt>
                <c:pt idx="100">
                  <c:v>10</c:v>
                </c:pt>
              </c:numCache>
            </c:numRef>
          </c:cat>
          <c:val>
            <c:numRef>
              <c:f>Sheet1!$O$52:$O$152</c:f>
              <c:numCache>
                <c:formatCode>General</c:formatCod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37.359951413715791</c:v>
                </c:pt>
                <c:pt idx="12">
                  <c:v>93.118931699652336</c:v>
                </c:pt>
                <c:pt idx="13">
                  <c:v>197.38534778262101</c:v>
                </c:pt>
                <c:pt idx="14">
                  <c:v>327.91815465929938</c:v>
                </c:pt>
                <c:pt idx="15">
                  <c:v>498.25954778514506</c:v>
                </c:pt>
                <c:pt idx="16">
                  <c:v>690.48584032389886</c:v>
                </c:pt>
                <c:pt idx="17">
                  <c:v>907.42232483672785</c:v>
                </c:pt>
                <c:pt idx="18">
                  <c:v>1136.5475815972304</c:v>
                </c:pt>
                <c:pt idx="19">
                  <c:v>1376.2238383672884</c:v>
                </c:pt>
                <c:pt idx="20">
                  <c:v>1618.3679165824976</c:v>
                </c:pt>
                <c:pt idx="21">
                  <c:v>1860.4134176818216</c:v>
                </c:pt>
                <c:pt idx="22">
                  <c:v>2097.4975076820378</c:v>
                </c:pt>
                <c:pt idx="23">
                  <c:v>2327.565180990207</c:v>
                </c:pt>
                <c:pt idx="24">
                  <c:v>2547.9612304495545</c:v>
                </c:pt>
                <c:pt idx="25">
                  <c:v>2757.4911902879294</c:v>
                </c:pt>
                <c:pt idx="26">
                  <c:v>2954.9510213596127</c:v>
                </c:pt>
                <c:pt idx="27">
                  <c:v>3139.911993964613</c:v>
                </c:pt>
                <c:pt idx="28">
                  <c:v>3312.0810976489693</c:v>
                </c:pt>
                <c:pt idx="29">
                  <c:v>3471.5767243136183</c:v>
                </c:pt>
                <c:pt idx="30">
                  <c:v>3618.6433815935193</c:v>
                </c:pt>
                <c:pt idx="31">
                  <c:v>3753.7352918178676</c:v>
                </c:pt>
                <c:pt idx="32">
                  <c:v>3877.3844253490188</c:v>
                </c:pt>
                <c:pt idx="33">
                  <c:v>3990.2175185051069</c:v>
                </c:pt>
                <c:pt idx="34">
                  <c:v>4092.8927340055729</c:v>
                </c:pt>
                <c:pt idx="35">
                  <c:v>4186.0972304250772</c:v>
                </c:pt>
                <c:pt idx="36">
                  <c:v>4270.5160913970567</c:v>
                </c:pt>
                <c:pt idx="37">
                  <c:v>4346.8267385340068</c:v>
                </c:pt>
                <c:pt idx="38">
                  <c:v>4415.6838930249305</c:v>
                </c:pt>
                <c:pt idx="39">
                  <c:v>4477.715554727105</c:v>
                </c:pt>
                <c:pt idx="40">
                  <c:v>4533.5163148751035</c:v>
                </c:pt>
                <c:pt idx="41">
                  <c:v>4583.6456097445853</c:v>
                </c:pt>
                <c:pt idx="42">
                  <c:v>4628.6255001980471</c:v>
                </c:pt>
                <c:pt idx="43">
                  <c:v>4668.9407310563629</c:v>
                </c:pt>
                <c:pt idx="44">
                  <c:v>4705.0388888419538</c:v>
                </c:pt>
                <c:pt idx="45">
                  <c:v>4737.3316127084017</c:v>
                </c:pt>
                <c:pt idx="46">
                  <c:v>4766.1959568267212</c:v>
                </c:pt>
                <c:pt idx="47">
                  <c:v>4791.9762108771483</c:v>
                </c:pt>
                <c:pt idx="48">
                  <c:v>4814.9857941843411</c:v>
                </c:pt>
                <c:pt idx="49">
                  <c:v>4835.5093081448931</c:v>
                </c:pt>
                <c:pt idx="50">
                  <c:v>4853.8045783852103</c:v>
                </c:pt>
                <c:pt idx="51">
                  <c:v>4870.1047025528151</c:v>
                </c:pt>
                <c:pt idx="52">
                  <c:v>4884.6200291981186</c:v>
                </c:pt>
                <c:pt idx="53">
                  <c:v>4897.5400671232173</c:v>
                </c:pt>
                <c:pt idx="54">
                  <c:v>4909.0352935850588</c:v>
                </c:pt>
                <c:pt idx="55">
                  <c:v>4919.2588600803037</c:v>
                </c:pt>
                <c:pt idx="56">
                  <c:v>4928.3481845335473</c:v>
                </c:pt>
                <c:pt idx="57">
                  <c:v>4936.4264314644797</c:v>
                </c:pt>
                <c:pt idx="58">
                  <c:v>4943.6038788869037</c:v>
                </c:pt>
                <c:pt idx="59">
                  <c:v>4949.9791761142087</c:v>
                </c:pt>
                <c:pt idx="60">
                  <c:v>4955.640495958156</c:v>
                </c:pt>
                <c:pt idx="61">
                  <c:v>4960.6665870482439</c:v>
                </c:pt>
                <c:pt idx="62">
                  <c:v>4965.1277318008315</c:v>
                </c:pt>
                <c:pt idx="63">
                  <c:v>4969.0866163715918</c:v>
                </c:pt>
                <c:pt idx="64">
                  <c:v>4972.5991187376731</c:v>
                </c:pt>
                <c:pt idx="65">
                  <c:v>4975.715021195022</c:v>
                </c:pt>
                <c:pt idx="66">
                  <c:v>4978.4786532878907</c:v>
                </c:pt>
                <c:pt idx="67">
                  <c:v>4980.9294710208287</c:v>
                </c:pt>
                <c:pt idx="68">
                  <c:v>4983.1025778723506</c:v>
                </c:pt>
                <c:pt idx="69">
                  <c:v>4985.0291928332235</c:v>
                </c:pt>
                <c:pt idx="70">
                  <c:v>4986.7370703363713</c:v>
                </c:pt>
                <c:pt idx="71">
                  <c:v>4988.2508766087731</c:v>
                </c:pt>
                <c:pt idx="72">
                  <c:v>4989.5925266258164</c:v>
                </c:pt>
                <c:pt idx="73">
                  <c:v>4990.781485516768</c:v>
                </c:pt>
                <c:pt idx="74">
                  <c:v>4991.8350379455651</c:v>
                </c:pt>
                <c:pt idx="75">
                  <c:v>4992.7685286859887</c:v>
                </c:pt>
                <c:pt idx="76">
                  <c:v>4993.5955773211326</c:v>
                </c:pt>
                <c:pt idx="77">
                  <c:v>4994.3282697277309</c:v>
                </c:pt>
                <c:pt idx="78">
                  <c:v>4994.977328755308</c:v>
                </c:pt>
                <c:pt idx="79">
                  <c:v>4995.5522662787316</c:v>
                </c:pt>
                <c:pt idx="80">
                  <c:v>4996.0615185898578</c:v>
                </c:pt>
                <c:pt idx="81">
                  <c:v>4996.5125668990186</c:v>
                </c:pt>
                <c:pt idx="82">
                  <c:v>4996.9120445389917</c:v>
                </c:pt>
                <c:pt idx="83">
                  <c:v>4997.2658323020669</c:v>
                </c:pt>
                <c:pt idx="84">
                  <c:v>4997.5791431936632</c:v>
                </c:pt>
                <c:pt idx="85">
                  <c:v>4997.8565977526587</c:v>
                </c:pt>
                <c:pt idx="86">
                  <c:v>4998.1022909681324</c:v>
                </c:pt>
                <c:pt idx="87">
                  <c:v>4998.3198517135161</c:v>
                </c:pt>
                <c:pt idx="88">
                  <c:v>4998.5124955212259</c:v>
                </c:pt>
                <c:pt idx="89">
                  <c:v>4998.6830714327934</c:v>
                </c:pt>
                <c:pt idx="90">
                  <c:v>4998.8341035804497</c:v>
                </c:pt>
                <c:pt idx="91">
                  <c:v>4998.9678280850694</c:v>
                </c:pt>
                <c:pt idx="92">
                  <c:v>4999.086225791918</c:v>
                </c:pt>
                <c:pt idx="93">
                  <c:v>4999.1910513085995</c:v>
                </c:pt>
                <c:pt idx="94">
                  <c:v>4999.2838587588039</c:v>
                </c:pt>
                <c:pt idx="95">
                  <c:v>4999.3660246198324</c:v>
                </c:pt>
                <c:pt idx="96">
                  <c:v>4999.4387679713836</c:v>
                </c:pt>
                <c:pt idx="97">
                  <c:v>4999.5031684467031</c:v>
                </c:pt>
                <c:pt idx="98">
                  <c:v>4999.5601821449573</c:v>
                </c:pt>
                <c:pt idx="99">
                  <c:v>4999.6106557348312</c:v>
                </c:pt>
                <c:pt idx="100">
                  <c:v>4999.6553389536857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522-4A1F-AEF8-75FAA1AFBC46}"/>
            </c:ext>
          </c:extLst>
        </c:ser>
        <c:ser>
          <c:idx val="11"/>
          <c:order val="11"/>
          <c:tx>
            <c:strRef>
              <c:f>Sheet1!$P$51</c:f>
              <c:strCache>
                <c:ptCount val="1"/>
                <c:pt idx="0">
                  <c:v>1500</c:v>
                </c:pt>
              </c:strCache>
            </c:strRef>
          </c:tx>
          <c:cat>
            <c:numRef>
              <c:f>Sheet1!$B$52:$B$152</c:f>
              <c:numCache>
                <c:formatCode>General</c:formatCode>
                <c:ptCount val="10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  <c:pt idx="11">
                  <c:v>1.1000000000000001</c:v>
                </c:pt>
                <c:pt idx="12">
                  <c:v>1.2</c:v>
                </c:pt>
                <c:pt idx="13">
                  <c:v>1.3</c:v>
                </c:pt>
                <c:pt idx="14">
                  <c:v>1.4</c:v>
                </c:pt>
                <c:pt idx="15">
                  <c:v>1.5</c:v>
                </c:pt>
                <c:pt idx="16">
                  <c:v>1.6</c:v>
                </c:pt>
                <c:pt idx="17">
                  <c:v>1.7</c:v>
                </c:pt>
                <c:pt idx="18">
                  <c:v>1.8</c:v>
                </c:pt>
                <c:pt idx="19">
                  <c:v>1.9</c:v>
                </c:pt>
                <c:pt idx="20">
                  <c:v>2</c:v>
                </c:pt>
                <c:pt idx="21">
                  <c:v>2.1</c:v>
                </c:pt>
                <c:pt idx="22">
                  <c:v>2.2000000000000002</c:v>
                </c:pt>
                <c:pt idx="23">
                  <c:v>2.2999999999999998</c:v>
                </c:pt>
                <c:pt idx="24">
                  <c:v>2.4</c:v>
                </c:pt>
                <c:pt idx="25">
                  <c:v>2.5</c:v>
                </c:pt>
                <c:pt idx="26">
                  <c:v>2.6</c:v>
                </c:pt>
                <c:pt idx="27">
                  <c:v>2.7</c:v>
                </c:pt>
                <c:pt idx="28">
                  <c:v>2.8</c:v>
                </c:pt>
                <c:pt idx="29">
                  <c:v>2.9</c:v>
                </c:pt>
                <c:pt idx="30">
                  <c:v>3</c:v>
                </c:pt>
                <c:pt idx="31">
                  <c:v>3.1</c:v>
                </c:pt>
                <c:pt idx="32">
                  <c:v>3.2</c:v>
                </c:pt>
                <c:pt idx="33">
                  <c:v>3.3</c:v>
                </c:pt>
                <c:pt idx="34">
                  <c:v>3.4</c:v>
                </c:pt>
                <c:pt idx="35">
                  <c:v>3.5</c:v>
                </c:pt>
                <c:pt idx="36">
                  <c:v>3.6</c:v>
                </c:pt>
                <c:pt idx="37">
                  <c:v>3.7</c:v>
                </c:pt>
                <c:pt idx="38">
                  <c:v>3.8</c:v>
                </c:pt>
                <c:pt idx="39">
                  <c:v>3.9</c:v>
                </c:pt>
                <c:pt idx="40">
                  <c:v>4</c:v>
                </c:pt>
                <c:pt idx="41">
                  <c:v>4.0999999999999996</c:v>
                </c:pt>
                <c:pt idx="42">
                  <c:v>4.2</c:v>
                </c:pt>
                <c:pt idx="43">
                  <c:v>4.3</c:v>
                </c:pt>
                <c:pt idx="44">
                  <c:v>4.4000000000000004</c:v>
                </c:pt>
                <c:pt idx="45">
                  <c:v>4.5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4.8</c:v>
                </c:pt>
                <c:pt idx="49">
                  <c:v>4.9000000000000004</c:v>
                </c:pt>
                <c:pt idx="50">
                  <c:v>5</c:v>
                </c:pt>
                <c:pt idx="51">
                  <c:v>5.0999999999999996</c:v>
                </c:pt>
                <c:pt idx="52">
                  <c:v>5.2</c:v>
                </c:pt>
                <c:pt idx="53">
                  <c:v>5.3</c:v>
                </c:pt>
                <c:pt idx="54">
                  <c:v>5.4</c:v>
                </c:pt>
                <c:pt idx="55">
                  <c:v>5.5</c:v>
                </c:pt>
                <c:pt idx="56">
                  <c:v>5.6</c:v>
                </c:pt>
                <c:pt idx="57">
                  <c:v>5.7</c:v>
                </c:pt>
                <c:pt idx="58">
                  <c:v>5.8</c:v>
                </c:pt>
                <c:pt idx="59">
                  <c:v>5.9</c:v>
                </c:pt>
                <c:pt idx="60">
                  <c:v>6</c:v>
                </c:pt>
                <c:pt idx="61">
                  <c:v>6.1</c:v>
                </c:pt>
                <c:pt idx="62">
                  <c:v>6.2</c:v>
                </c:pt>
                <c:pt idx="63">
                  <c:v>6.3</c:v>
                </c:pt>
                <c:pt idx="64">
                  <c:v>6.4</c:v>
                </c:pt>
                <c:pt idx="65">
                  <c:v>6.5</c:v>
                </c:pt>
                <c:pt idx="66">
                  <c:v>6.6</c:v>
                </c:pt>
                <c:pt idx="67">
                  <c:v>6.7</c:v>
                </c:pt>
                <c:pt idx="68">
                  <c:v>6.8</c:v>
                </c:pt>
                <c:pt idx="69">
                  <c:v>6.9</c:v>
                </c:pt>
                <c:pt idx="70">
                  <c:v>7</c:v>
                </c:pt>
                <c:pt idx="71">
                  <c:v>7.1</c:v>
                </c:pt>
                <c:pt idx="72">
                  <c:v>7.2</c:v>
                </c:pt>
                <c:pt idx="73">
                  <c:v>7.3</c:v>
                </c:pt>
                <c:pt idx="74">
                  <c:v>7.4</c:v>
                </c:pt>
                <c:pt idx="75">
                  <c:v>7.5</c:v>
                </c:pt>
                <c:pt idx="76">
                  <c:v>7.6</c:v>
                </c:pt>
                <c:pt idx="77">
                  <c:v>7.7</c:v>
                </c:pt>
                <c:pt idx="78">
                  <c:v>7.8</c:v>
                </c:pt>
                <c:pt idx="79">
                  <c:v>7.9</c:v>
                </c:pt>
                <c:pt idx="80">
                  <c:v>8</c:v>
                </c:pt>
                <c:pt idx="81">
                  <c:v>8.1</c:v>
                </c:pt>
                <c:pt idx="82">
                  <c:v>8.1999999999999993</c:v>
                </c:pt>
                <c:pt idx="83">
                  <c:v>8.3000000000000007</c:v>
                </c:pt>
                <c:pt idx="84">
                  <c:v>8.4</c:v>
                </c:pt>
                <c:pt idx="85">
                  <c:v>8.5</c:v>
                </c:pt>
                <c:pt idx="86">
                  <c:v>8.6</c:v>
                </c:pt>
                <c:pt idx="87">
                  <c:v>8.6999999999999993</c:v>
                </c:pt>
                <c:pt idx="88">
                  <c:v>8.8000000000000007</c:v>
                </c:pt>
                <c:pt idx="89">
                  <c:v>8.9</c:v>
                </c:pt>
                <c:pt idx="90">
                  <c:v>9</c:v>
                </c:pt>
                <c:pt idx="91">
                  <c:v>9.1</c:v>
                </c:pt>
                <c:pt idx="92">
                  <c:v>9.1999999999999993</c:v>
                </c:pt>
                <c:pt idx="93">
                  <c:v>9.3000000000000007</c:v>
                </c:pt>
                <c:pt idx="94">
                  <c:v>9.4</c:v>
                </c:pt>
                <c:pt idx="95">
                  <c:v>9.5</c:v>
                </c:pt>
                <c:pt idx="96">
                  <c:v>9.6</c:v>
                </c:pt>
                <c:pt idx="97">
                  <c:v>9.6999999999999993</c:v>
                </c:pt>
                <c:pt idx="98">
                  <c:v>9.8000000000000007</c:v>
                </c:pt>
                <c:pt idx="99">
                  <c:v>9.9</c:v>
                </c:pt>
                <c:pt idx="100">
                  <c:v>10</c:v>
                </c:pt>
              </c:numCache>
            </c:numRef>
          </c:cat>
          <c:val>
            <c:numRef>
              <c:f>Sheet1!$P$52:$P$152</c:f>
              <c:numCache>
                <c:formatCode>General</c:formatCod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23.937695040669123</c:v>
                </c:pt>
                <c:pt idx="13">
                  <c:v>62.912092598081344</c:v>
                </c:pt>
                <c:pt idx="14">
                  <c:v>138.43622815986365</c:v>
                </c:pt>
                <c:pt idx="15">
                  <c:v>238.36858573287566</c:v>
                </c:pt>
                <c:pt idx="16">
                  <c:v>373.2020791546679</c:v>
                </c:pt>
                <c:pt idx="17">
                  <c:v>531.55726615998242</c:v>
                </c:pt>
                <c:pt idx="18">
                  <c:v>715.5845594419394</c:v>
                </c:pt>
                <c:pt idx="19">
                  <c:v>916.06777444876036</c:v>
                </c:pt>
                <c:pt idx="20">
                  <c:v>1131.1592088976913</c:v>
                </c:pt>
                <c:pt idx="21">
                  <c:v>1354.0023698786827</c:v>
                </c:pt>
                <c:pt idx="22">
                  <c:v>1581.6702647103482</c:v>
                </c:pt>
                <c:pt idx="23">
                  <c:v>1809.4167357923991</c:v>
                </c:pt>
                <c:pt idx="24">
                  <c:v>2034.6416331243008</c:v>
                </c:pt>
                <c:pt idx="25">
                  <c:v>2254.3150996415316</c:v>
                </c:pt>
                <c:pt idx="26">
                  <c:v>2466.6306850007304</c:v>
                </c:pt>
                <c:pt idx="27">
                  <c:v>2669.8625659940467</c:v>
                </c:pt>
                <c:pt idx="28">
                  <c:v>2863.0087175789431</c:v>
                </c:pt>
                <c:pt idx="29">
                  <c:v>3045.2760847886229</c:v>
                </c:pt>
                <c:pt idx="30">
                  <c:v>3216.3059769358133</c:v>
                </c:pt>
                <c:pt idx="31">
                  <c:v>3375.9328910837821</c:v>
                </c:pt>
                <c:pt idx="32">
                  <c:v>3524.2476176678715</c:v>
                </c:pt>
                <c:pt idx="33">
                  <c:v>3661.4777509251826</c:v>
                </c:pt>
                <c:pt idx="34">
                  <c:v>3787.9937022096992</c:v>
                </c:pt>
                <c:pt idx="35">
                  <c:v>3904.2459372192502</c:v>
                </c:pt>
                <c:pt idx="36">
                  <c:v>4010.7548912696702</c:v>
                </c:pt>
                <c:pt idx="37">
                  <c:v>4108.0765368934399</c:v>
                </c:pt>
                <c:pt idx="38">
                  <c:v>4196.7908290275354</c:v>
                </c:pt>
                <c:pt idx="39">
                  <c:v>4277.4825301035789</c:v>
                </c:pt>
                <c:pt idx="40">
                  <c:v>4350.732480569699</c:v>
                </c:pt>
                <c:pt idx="41">
                  <c:v>4417.1071755635721</c:v>
                </c:pt>
                <c:pt idx="42">
                  <c:v>4477.1534000585825</c:v>
                </c:pt>
                <c:pt idx="43">
                  <c:v>4531.3930204985645</c:v>
                </c:pt>
                <c:pt idx="44">
                  <c:v>4580.3203622035926</c:v>
                </c:pt>
                <c:pt idx="45">
                  <c:v>4624.4001399212912</c:v>
                </c:pt>
                <c:pt idx="46">
                  <c:v>4664.0667553343519</c:v>
                </c:pt>
                <c:pt idx="47">
                  <c:v>4699.7240839246106</c:v>
                </c:pt>
                <c:pt idx="48">
                  <c:v>4731.7459838751711</c:v>
                </c:pt>
                <c:pt idx="49">
                  <c:v>4760.4771278335211</c:v>
                </c:pt>
                <c:pt idx="50">
                  <c:v>4786.2341961133734</c:v>
                </c:pt>
                <c:pt idx="51">
                  <c:v>4809.3072394878172</c:v>
                </c:pt>
                <c:pt idx="52">
                  <c:v>4829.9611957223351</c:v>
                </c:pt>
                <c:pt idx="53">
                  <c:v>4848.4374635105187</c:v>
                </c:pt>
                <c:pt idx="54">
                  <c:v>4864.9555104489709</c:v>
                </c:pt>
                <c:pt idx="55">
                  <c:v>4879.714465865989</c:v>
                </c:pt>
                <c:pt idx="56">
                  <c:v>4892.894680895758</c:v>
                </c:pt>
                <c:pt idx="57">
                  <c:v>4904.6592314193704</c:v>
                </c:pt>
                <c:pt idx="58">
                  <c:v>4915.1553538631542</c:v>
                </c:pt>
                <c:pt idx="59">
                  <c:v>4924.5158031210467</c:v>
                </c:pt>
                <c:pt idx="60">
                  <c:v>4932.8601287231941</c:v>
                </c:pt>
                <c:pt idx="61">
                  <c:v>4940.2958661522553</c:v>
                </c:pt>
                <c:pt idx="62">
                  <c:v>4946.9196435744507</c:v>
                </c:pt>
                <c:pt idx="63">
                  <c:v>4952.8182050896748</c:v>
                </c:pt>
                <c:pt idx="64">
                  <c:v>4958.0693532409587</c:v>
                </c:pt>
                <c:pt idx="65">
                  <c:v>4962.742814062015</c:v>
                </c:pt>
                <c:pt idx="66">
                  <c:v>4966.9010286725706</c:v>
                </c:pt>
                <c:pt idx="67">
                  <c:v>4970.5998756636263</c:v>
                </c:pt>
                <c:pt idx="68">
                  <c:v>4973.8893287571127</c:v>
                </c:pt>
                <c:pt idx="69">
                  <c:v>4976.8140542321562</c:v>
                </c:pt>
                <c:pt idx="70">
                  <c:v>4979.4139525887422</c:v>
                </c:pt>
                <c:pt idx="71">
                  <c:v>4981.7246487871889</c:v>
                </c:pt>
                <c:pt idx="72">
                  <c:v>4983.7779352442822</c:v>
                </c:pt>
                <c:pt idx="73">
                  <c:v>4985.6021715597435</c:v>
                </c:pt>
                <c:pt idx="74">
                  <c:v>4987.2226447271769</c:v>
                </c:pt>
                <c:pt idx="75">
                  <c:v>4988.6618933463305</c:v>
                </c:pt>
                <c:pt idx="76">
                  <c:v>4989.9399991149585</c:v>
                </c:pt>
                <c:pt idx="77">
                  <c:v>4991.0748486391367</c:v>
                </c:pt>
                <c:pt idx="78">
                  <c:v>4992.0823683676263</c:v>
                </c:pt>
                <c:pt idx="79">
                  <c:v>4992.9767352303315</c:v>
                </c:pt>
                <c:pt idx="80">
                  <c:v>4993.770565345817</c:v>
                </c:pt>
                <c:pt idx="81">
                  <c:v>4994.4750829592494</c:v>
                </c:pt>
                <c:pt idx="82">
                  <c:v>4995.100271581081</c:v>
                </c:pt>
                <c:pt idx="83">
                  <c:v>4995.6550091183035</c:v>
                </c:pt>
                <c:pt idx="84">
                  <c:v>4996.147188624579</c:v>
                </c:pt>
                <c:pt idx="85">
                  <c:v>4996.5838261424615</c:v>
                </c:pt>
                <c:pt idx="86">
                  <c:v>4996.9711569700412</c:v>
                </c:pt>
                <c:pt idx="87">
                  <c:v>4997.3147215551226</c:v>
                </c:pt>
                <c:pt idx="88">
                  <c:v>4997.6194421017963</c:v>
                </c:pt>
                <c:pt idx="89">
                  <c:v>4997.8896908665092</c:v>
                </c:pt>
                <c:pt idx="90">
                  <c:v>4998.1293510225269</c:v>
                </c:pt>
                <c:pt idx="91">
                  <c:v>4998.3418708827121</c:v>
                </c:pt>
                <c:pt idx="92">
                  <c:v>4998.5303121896568</c:v>
                </c:pt>
                <c:pt idx="93">
                  <c:v>4998.6973931093016</c:v>
                </c:pt>
                <c:pt idx="94">
                  <c:v>4998.8455264980339</c:v>
                </c:pt>
                <c:pt idx="95">
                  <c:v>4998.9768539538863</c:v>
                </c:pt>
                <c:pt idx="96">
                  <c:v>4999.0932761086797</c:v>
                </c:pt>
                <c:pt idx="97">
                  <c:v>4999.196479569815</c:v>
                </c:pt>
                <c:pt idx="98">
                  <c:v>4999.2879608769726</c:v>
                </c:pt>
                <c:pt idx="99">
                  <c:v>4999.3690478000635</c:v>
                </c:pt>
                <c:pt idx="100">
                  <c:v>4999.44091826981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522-4A1F-AEF8-75FAA1AFBC46}"/>
            </c:ext>
          </c:extLst>
        </c:ser>
        <c:ser>
          <c:idx val="12"/>
          <c:order val="12"/>
          <c:tx>
            <c:strRef>
              <c:f>Sheet1!$Q$51</c:f>
              <c:strCache>
                <c:ptCount val="1"/>
                <c:pt idx="0">
                  <c:v>1625</c:v>
                </c:pt>
              </c:strCache>
            </c:strRef>
          </c:tx>
          <c:cat>
            <c:numRef>
              <c:f>Sheet1!$B$52:$B$152</c:f>
              <c:numCache>
                <c:formatCode>General</c:formatCode>
                <c:ptCount val="10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  <c:pt idx="11">
                  <c:v>1.1000000000000001</c:v>
                </c:pt>
                <c:pt idx="12">
                  <c:v>1.2</c:v>
                </c:pt>
                <c:pt idx="13">
                  <c:v>1.3</c:v>
                </c:pt>
                <c:pt idx="14">
                  <c:v>1.4</c:v>
                </c:pt>
                <c:pt idx="15">
                  <c:v>1.5</c:v>
                </c:pt>
                <c:pt idx="16">
                  <c:v>1.6</c:v>
                </c:pt>
                <c:pt idx="17">
                  <c:v>1.7</c:v>
                </c:pt>
                <c:pt idx="18">
                  <c:v>1.8</c:v>
                </c:pt>
                <c:pt idx="19">
                  <c:v>1.9</c:v>
                </c:pt>
                <c:pt idx="20">
                  <c:v>2</c:v>
                </c:pt>
                <c:pt idx="21">
                  <c:v>2.1</c:v>
                </c:pt>
                <c:pt idx="22">
                  <c:v>2.2000000000000002</c:v>
                </c:pt>
                <c:pt idx="23">
                  <c:v>2.2999999999999998</c:v>
                </c:pt>
                <c:pt idx="24">
                  <c:v>2.4</c:v>
                </c:pt>
                <c:pt idx="25">
                  <c:v>2.5</c:v>
                </c:pt>
                <c:pt idx="26">
                  <c:v>2.6</c:v>
                </c:pt>
                <c:pt idx="27">
                  <c:v>2.7</c:v>
                </c:pt>
                <c:pt idx="28">
                  <c:v>2.8</c:v>
                </c:pt>
                <c:pt idx="29">
                  <c:v>2.9</c:v>
                </c:pt>
                <c:pt idx="30">
                  <c:v>3</c:v>
                </c:pt>
                <c:pt idx="31">
                  <c:v>3.1</c:v>
                </c:pt>
                <c:pt idx="32">
                  <c:v>3.2</c:v>
                </c:pt>
                <c:pt idx="33">
                  <c:v>3.3</c:v>
                </c:pt>
                <c:pt idx="34">
                  <c:v>3.4</c:v>
                </c:pt>
                <c:pt idx="35">
                  <c:v>3.5</c:v>
                </c:pt>
                <c:pt idx="36">
                  <c:v>3.6</c:v>
                </c:pt>
                <c:pt idx="37">
                  <c:v>3.7</c:v>
                </c:pt>
                <c:pt idx="38">
                  <c:v>3.8</c:v>
                </c:pt>
                <c:pt idx="39">
                  <c:v>3.9</c:v>
                </c:pt>
                <c:pt idx="40">
                  <c:v>4</c:v>
                </c:pt>
                <c:pt idx="41">
                  <c:v>4.0999999999999996</c:v>
                </c:pt>
                <c:pt idx="42">
                  <c:v>4.2</c:v>
                </c:pt>
                <c:pt idx="43">
                  <c:v>4.3</c:v>
                </c:pt>
                <c:pt idx="44">
                  <c:v>4.4000000000000004</c:v>
                </c:pt>
                <c:pt idx="45">
                  <c:v>4.5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4.8</c:v>
                </c:pt>
                <c:pt idx="49">
                  <c:v>4.9000000000000004</c:v>
                </c:pt>
                <c:pt idx="50">
                  <c:v>5</c:v>
                </c:pt>
                <c:pt idx="51">
                  <c:v>5.0999999999999996</c:v>
                </c:pt>
                <c:pt idx="52">
                  <c:v>5.2</c:v>
                </c:pt>
                <c:pt idx="53">
                  <c:v>5.3</c:v>
                </c:pt>
                <c:pt idx="54">
                  <c:v>5.4</c:v>
                </c:pt>
                <c:pt idx="55">
                  <c:v>5.5</c:v>
                </c:pt>
                <c:pt idx="56">
                  <c:v>5.6</c:v>
                </c:pt>
                <c:pt idx="57">
                  <c:v>5.7</c:v>
                </c:pt>
                <c:pt idx="58">
                  <c:v>5.8</c:v>
                </c:pt>
                <c:pt idx="59">
                  <c:v>5.9</c:v>
                </c:pt>
                <c:pt idx="60">
                  <c:v>6</c:v>
                </c:pt>
                <c:pt idx="61">
                  <c:v>6.1</c:v>
                </c:pt>
                <c:pt idx="62">
                  <c:v>6.2</c:v>
                </c:pt>
                <c:pt idx="63">
                  <c:v>6.3</c:v>
                </c:pt>
                <c:pt idx="64">
                  <c:v>6.4</c:v>
                </c:pt>
                <c:pt idx="65">
                  <c:v>6.5</c:v>
                </c:pt>
                <c:pt idx="66">
                  <c:v>6.6</c:v>
                </c:pt>
                <c:pt idx="67">
                  <c:v>6.7</c:v>
                </c:pt>
                <c:pt idx="68">
                  <c:v>6.8</c:v>
                </c:pt>
                <c:pt idx="69">
                  <c:v>6.9</c:v>
                </c:pt>
                <c:pt idx="70">
                  <c:v>7</c:v>
                </c:pt>
                <c:pt idx="71">
                  <c:v>7.1</c:v>
                </c:pt>
                <c:pt idx="72">
                  <c:v>7.2</c:v>
                </c:pt>
                <c:pt idx="73">
                  <c:v>7.3</c:v>
                </c:pt>
                <c:pt idx="74">
                  <c:v>7.4</c:v>
                </c:pt>
                <c:pt idx="75">
                  <c:v>7.5</c:v>
                </c:pt>
                <c:pt idx="76">
                  <c:v>7.6</c:v>
                </c:pt>
                <c:pt idx="77">
                  <c:v>7.7</c:v>
                </c:pt>
                <c:pt idx="78">
                  <c:v>7.8</c:v>
                </c:pt>
                <c:pt idx="79">
                  <c:v>7.9</c:v>
                </c:pt>
                <c:pt idx="80">
                  <c:v>8</c:v>
                </c:pt>
                <c:pt idx="81">
                  <c:v>8.1</c:v>
                </c:pt>
                <c:pt idx="82">
                  <c:v>8.1999999999999993</c:v>
                </c:pt>
                <c:pt idx="83">
                  <c:v>8.3000000000000007</c:v>
                </c:pt>
                <c:pt idx="84">
                  <c:v>8.4</c:v>
                </c:pt>
                <c:pt idx="85">
                  <c:v>8.5</c:v>
                </c:pt>
                <c:pt idx="86">
                  <c:v>8.6</c:v>
                </c:pt>
                <c:pt idx="87">
                  <c:v>8.6999999999999993</c:v>
                </c:pt>
                <c:pt idx="88">
                  <c:v>8.8000000000000007</c:v>
                </c:pt>
                <c:pt idx="89">
                  <c:v>8.9</c:v>
                </c:pt>
                <c:pt idx="90">
                  <c:v>9</c:v>
                </c:pt>
                <c:pt idx="91">
                  <c:v>9.1</c:v>
                </c:pt>
                <c:pt idx="92">
                  <c:v>9.1999999999999993</c:v>
                </c:pt>
                <c:pt idx="93">
                  <c:v>9.3000000000000007</c:v>
                </c:pt>
                <c:pt idx="94">
                  <c:v>9.4</c:v>
                </c:pt>
                <c:pt idx="95">
                  <c:v>9.5</c:v>
                </c:pt>
                <c:pt idx="96">
                  <c:v>9.6</c:v>
                </c:pt>
                <c:pt idx="97">
                  <c:v>9.6999999999999993</c:v>
                </c:pt>
                <c:pt idx="98">
                  <c:v>9.8000000000000007</c:v>
                </c:pt>
                <c:pt idx="99">
                  <c:v>9.9</c:v>
                </c:pt>
                <c:pt idx="100">
                  <c:v>10</c:v>
                </c:pt>
              </c:numCache>
            </c:numRef>
          </c:cat>
          <c:val>
            <c:numRef>
              <c:f>Sheet1!$Q$52:$Q$152</c:f>
              <c:numCache>
                <c:formatCode>General</c:formatCod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15.337633540114936</c:v>
                </c:pt>
                <c:pt idx="14">
                  <c:v>42.390765083509173</c:v>
                </c:pt>
                <c:pt idx="15">
                  <c:v>96.649294070046096</c:v>
                </c:pt>
                <c:pt idx="16">
                  <c:v>172.21465719460036</c:v>
                </c:pt>
                <c:pt idx="17">
                  <c:v>277.51358963770383</c:v>
                </c:pt>
                <c:pt idx="18">
                  <c:v>405.90404620244504</c:v>
                </c:pt>
                <c:pt idx="19">
                  <c:v>559.40814179454719</c:v>
                </c:pt>
                <c:pt idx="20">
                  <c:v>731.64518304385751</c:v>
                </c:pt>
                <c:pt idx="21">
                  <c:v>921.03936710498317</c:v>
                </c:pt>
                <c:pt idx="22">
                  <c:v>1122.0749707885727</c:v>
                </c:pt>
                <c:pt idx="23">
                  <c:v>1331.8918985899454</c:v>
                </c:pt>
                <c:pt idx="24">
                  <c:v>1546.1259111765553</c:v>
                </c:pt>
                <c:pt idx="25">
                  <c:v>1761.9592098914727</c:v>
                </c:pt>
                <c:pt idx="26">
                  <c:v>1976.2196366103351</c:v>
                </c:pt>
                <c:pt idx="27">
                  <c:v>2186.7015117074029</c:v>
                </c:pt>
                <c:pt idx="28">
                  <c:v>2391.3056259105956</c:v>
                </c:pt>
                <c:pt idx="29">
                  <c:v>2588.5697112734529</c:v>
                </c:pt>
                <c:pt idx="30">
                  <c:v>2777.2705410953408</c:v>
                </c:pt>
                <c:pt idx="31">
                  <c:v>2956.6129555568632</c:v>
                </c:pt>
                <c:pt idx="32">
                  <c:v>3126.0353233608857</c:v>
                </c:pt>
                <c:pt idx="33">
                  <c:v>3285.2601782301103</c:v>
                </c:pt>
                <c:pt idx="34">
                  <c:v>3434.1913736844008</c:v>
                </c:pt>
                <c:pt idx="35">
                  <c:v>3572.9140305089381</c:v>
                </c:pt>
                <c:pt idx="36">
                  <c:v>3701.6356962245454</c:v>
                </c:pt>
                <c:pt idx="37">
                  <c:v>3820.671571495554</c:v>
                </c:pt>
                <c:pt idx="38">
                  <c:v>3930.408857252999</c:v>
                </c:pt>
                <c:pt idx="39">
                  <c:v>4031.2908705907607</c:v>
                </c:pt>
                <c:pt idx="40">
                  <c:v>4123.794887309874</c:v>
                </c:pt>
                <c:pt idx="41">
                  <c:v>4208.4194772088449</c:v>
                </c:pt>
                <c:pt idx="42">
                  <c:v>4285.6708283083526</c:v>
                </c:pt>
                <c:pt idx="43">
                  <c:v>4356.0540077443493</c:v>
                </c:pt>
                <c:pt idx="44">
                  <c:v>4420.0648455835017</c:v>
                </c:pt>
                <c:pt idx="45">
                  <c:v>4478.1845785997421</c:v>
                </c:pt>
                <c:pt idx="46">
                  <c:v>4530.8754191647768</c:v>
                </c:pt>
                <c:pt idx="47">
                  <c:v>4578.5777437184161</c:v>
                </c:pt>
                <c:pt idx="48">
                  <c:v>4621.7080760435065</c:v>
                </c:pt>
                <c:pt idx="49">
                  <c:v>4660.6580375405983</c:v>
                </c:pt>
                <c:pt idx="50">
                  <c:v>4695.7938660977579</c:v>
                </c:pt>
                <c:pt idx="51">
                  <c:v>4727.4565035055657</c:v>
                </c:pt>
                <c:pt idx="52">
                  <c:v>4755.962043784014</c:v>
                </c:pt>
                <c:pt idx="53">
                  <c:v>4781.6024981747569</c:v>
                </c:pt>
                <c:pt idx="54">
                  <c:v>4804.6467615860811</c:v>
                </c:pt>
                <c:pt idx="55">
                  <c:v>4825.341735231782</c:v>
                </c:pt>
                <c:pt idx="56">
                  <c:v>4843.9135391489781</c:v>
                </c:pt>
                <c:pt idx="57">
                  <c:v>4860.5687801057848</c:v>
                </c:pt>
                <c:pt idx="58">
                  <c:v>4875.4958365422071</c:v>
                </c:pt>
                <c:pt idx="59">
                  <c:v>4888.8661377508861</c:v>
                </c:pt>
                <c:pt idx="60">
                  <c:v>4900.8354158005195</c:v>
                </c:pt>
                <c:pt idx="61">
                  <c:v>4911.5449168641908</c:v>
                </c:pt>
                <c:pt idx="62">
                  <c:v>4921.1225608846753</c:v>
                </c:pt>
                <c:pt idx="63">
                  <c:v>4929.6840430127404</c:v>
                </c:pt>
                <c:pt idx="64">
                  <c:v>4937.333872206078</c:v>
                </c:pt>
                <c:pt idx="65">
                  <c:v>4944.1663449206171</c:v>
                </c:pt>
                <c:pt idx="66">
                  <c:v>4950.2664531912296</c:v>
                </c:pt>
                <c:pt idx="67">
                  <c:v>4955.7107278192625</c:v>
                </c:pt>
                <c:pt idx="68">
                  <c:v>4960.5680182208516</c:v>
                </c:pt>
                <c:pt idx="69">
                  <c:v>4964.9002112383887</c:v>
                </c:pt>
                <c:pt idx="70">
                  <c:v>4968.7628916584599</c:v>
                </c:pt>
                <c:pt idx="71">
                  <c:v>4972.2059475198275</c:v>
                </c:pt>
                <c:pt idx="72">
                  <c:v>4975.2741234669102</c:v>
                </c:pt>
                <c:pt idx="73">
                  <c:v>4978.0075254987541</c:v>
                </c:pt>
                <c:pt idx="74">
                  <c:v>4980.4420804652245</c:v>
                </c:pt>
                <c:pt idx="75">
                  <c:v>4982.6099536137253</c:v>
                </c:pt>
                <c:pt idx="76">
                  <c:v>4984.5399273920793</c:v>
                </c:pt>
                <c:pt idx="77">
                  <c:v>4986.2577445873494</c:v>
                </c:pt>
                <c:pt idx="78">
                  <c:v>4987.7864187310852</c:v>
                </c:pt>
                <c:pt idx="79">
                  <c:v>4989.1465145395923</c:v>
                </c:pt>
                <c:pt idx="80">
                  <c:v>4990.356400987831</c:v>
                </c:pt>
                <c:pt idx="81">
                  <c:v>4991.432479443095</c:v>
                </c:pt>
                <c:pt idx="82">
                  <c:v>4992.3893891129537</c:v>
                </c:pt>
                <c:pt idx="83">
                  <c:v>4993.2401918939886</c:v>
                </c:pt>
                <c:pt idx="84">
                  <c:v>4993.9965385454789</c:v>
                </c:pt>
                <c:pt idx="85">
                  <c:v>4994.6688179569228</c:v>
                </c:pt>
                <c:pt idx="86">
                  <c:v>4995.2662911309753</c:v>
                </c:pt>
                <c:pt idx="87">
                  <c:v>4995.7972113646038</c:v>
                </c:pt>
                <c:pt idx="88">
                  <c:v>4996.2689319813881</c:v>
                </c:pt>
                <c:pt idx="89">
                  <c:v>4996.6880028467931</c:v>
                </c:pt>
                <c:pt idx="90">
                  <c:v>4997.0602567860569</c:v>
                </c:pt>
                <c:pt idx="91">
                  <c:v>4997.3908869205225</c:v>
                </c:pt>
                <c:pt idx="92">
                  <c:v>4997.6845158428305</c:v>
                </c:pt>
                <c:pt idx="93">
                  <c:v>4997.9452574636007</c:v>
                </c:pt>
                <c:pt idx="94">
                  <c:v>4998.1767722820332</c:v>
                </c:pt>
                <c:pt idx="95">
                  <c:v>4998.3823167594319</c:v>
                </c:pt>
                <c:pt idx="96">
                  <c:v>4998.5647874078822</c:v>
                </c:pt>
                <c:pt idx="97">
                  <c:v>4998.7267601454332</c:v>
                </c:pt>
                <c:pt idx="98">
                  <c:v>4998.870525413934</c:v>
                </c:pt>
                <c:pt idx="99">
                  <c:v>4998.9981195055898</c:v>
                </c:pt>
                <c:pt idx="100">
                  <c:v>4999.1113524989642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522-4A1F-AEF8-75FAA1AFBC46}"/>
            </c:ext>
          </c:extLst>
        </c:ser>
        <c:ser>
          <c:idx val="13"/>
          <c:order val="13"/>
          <c:tx>
            <c:strRef>
              <c:f>Sheet1!$R$51</c:f>
              <c:strCache>
                <c:ptCount val="1"/>
                <c:pt idx="0">
                  <c:v>1750</c:v>
                </c:pt>
              </c:strCache>
            </c:strRef>
          </c:tx>
          <c:cat>
            <c:numRef>
              <c:f>Sheet1!$B$52:$B$152</c:f>
              <c:numCache>
                <c:formatCode>General</c:formatCode>
                <c:ptCount val="10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  <c:pt idx="11">
                  <c:v>1.1000000000000001</c:v>
                </c:pt>
                <c:pt idx="12">
                  <c:v>1.2</c:v>
                </c:pt>
                <c:pt idx="13">
                  <c:v>1.3</c:v>
                </c:pt>
                <c:pt idx="14">
                  <c:v>1.4</c:v>
                </c:pt>
                <c:pt idx="15">
                  <c:v>1.5</c:v>
                </c:pt>
                <c:pt idx="16">
                  <c:v>1.6</c:v>
                </c:pt>
                <c:pt idx="17">
                  <c:v>1.7</c:v>
                </c:pt>
                <c:pt idx="18">
                  <c:v>1.8</c:v>
                </c:pt>
                <c:pt idx="19">
                  <c:v>1.9</c:v>
                </c:pt>
                <c:pt idx="20">
                  <c:v>2</c:v>
                </c:pt>
                <c:pt idx="21">
                  <c:v>2.1</c:v>
                </c:pt>
                <c:pt idx="22">
                  <c:v>2.2000000000000002</c:v>
                </c:pt>
                <c:pt idx="23">
                  <c:v>2.2999999999999998</c:v>
                </c:pt>
                <c:pt idx="24">
                  <c:v>2.4</c:v>
                </c:pt>
                <c:pt idx="25">
                  <c:v>2.5</c:v>
                </c:pt>
                <c:pt idx="26">
                  <c:v>2.6</c:v>
                </c:pt>
                <c:pt idx="27">
                  <c:v>2.7</c:v>
                </c:pt>
                <c:pt idx="28">
                  <c:v>2.8</c:v>
                </c:pt>
                <c:pt idx="29">
                  <c:v>2.9</c:v>
                </c:pt>
                <c:pt idx="30">
                  <c:v>3</c:v>
                </c:pt>
                <c:pt idx="31">
                  <c:v>3.1</c:v>
                </c:pt>
                <c:pt idx="32">
                  <c:v>3.2</c:v>
                </c:pt>
                <c:pt idx="33">
                  <c:v>3.3</c:v>
                </c:pt>
                <c:pt idx="34">
                  <c:v>3.4</c:v>
                </c:pt>
                <c:pt idx="35">
                  <c:v>3.5</c:v>
                </c:pt>
                <c:pt idx="36">
                  <c:v>3.6</c:v>
                </c:pt>
                <c:pt idx="37">
                  <c:v>3.7</c:v>
                </c:pt>
                <c:pt idx="38">
                  <c:v>3.8</c:v>
                </c:pt>
                <c:pt idx="39">
                  <c:v>3.9</c:v>
                </c:pt>
                <c:pt idx="40">
                  <c:v>4</c:v>
                </c:pt>
                <c:pt idx="41">
                  <c:v>4.0999999999999996</c:v>
                </c:pt>
                <c:pt idx="42">
                  <c:v>4.2</c:v>
                </c:pt>
                <c:pt idx="43">
                  <c:v>4.3</c:v>
                </c:pt>
                <c:pt idx="44">
                  <c:v>4.4000000000000004</c:v>
                </c:pt>
                <c:pt idx="45">
                  <c:v>4.5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4.8</c:v>
                </c:pt>
                <c:pt idx="49">
                  <c:v>4.9000000000000004</c:v>
                </c:pt>
                <c:pt idx="50">
                  <c:v>5</c:v>
                </c:pt>
                <c:pt idx="51">
                  <c:v>5.0999999999999996</c:v>
                </c:pt>
                <c:pt idx="52">
                  <c:v>5.2</c:v>
                </c:pt>
                <c:pt idx="53">
                  <c:v>5.3</c:v>
                </c:pt>
                <c:pt idx="54">
                  <c:v>5.4</c:v>
                </c:pt>
                <c:pt idx="55">
                  <c:v>5.5</c:v>
                </c:pt>
                <c:pt idx="56">
                  <c:v>5.6</c:v>
                </c:pt>
                <c:pt idx="57">
                  <c:v>5.7</c:v>
                </c:pt>
                <c:pt idx="58">
                  <c:v>5.8</c:v>
                </c:pt>
                <c:pt idx="59">
                  <c:v>5.9</c:v>
                </c:pt>
                <c:pt idx="60">
                  <c:v>6</c:v>
                </c:pt>
                <c:pt idx="61">
                  <c:v>6.1</c:v>
                </c:pt>
                <c:pt idx="62">
                  <c:v>6.2</c:v>
                </c:pt>
                <c:pt idx="63">
                  <c:v>6.3</c:v>
                </c:pt>
                <c:pt idx="64">
                  <c:v>6.4</c:v>
                </c:pt>
                <c:pt idx="65">
                  <c:v>6.5</c:v>
                </c:pt>
                <c:pt idx="66">
                  <c:v>6.6</c:v>
                </c:pt>
                <c:pt idx="67">
                  <c:v>6.7</c:v>
                </c:pt>
                <c:pt idx="68">
                  <c:v>6.8</c:v>
                </c:pt>
                <c:pt idx="69">
                  <c:v>6.9</c:v>
                </c:pt>
                <c:pt idx="70">
                  <c:v>7</c:v>
                </c:pt>
                <c:pt idx="71">
                  <c:v>7.1</c:v>
                </c:pt>
                <c:pt idx="72">
                  <c:v>7.2</c:v>
                </c:pt>
                <c:pt idx="73">
                  <c:v>7.3</c:v>
                </c:pt>
                <c:pt idx="74">
                  <c:v>7.4</c:v>
                </c:pt>
                <c:pt idx="75">
                  <c:v>7.5</c:v>
                </c:pt>
                <c:pt idx="76">
                  <c:v>7.6</c:v>
                </c:pt>
                <c:pt idx="77">
                  <c:v>7.7</c:v>
                </c:pt>
                <c:pt idx="78">
                  <c:v>7.8</c:v>
                </c:pt>
                <c:pt idx="79">
                  <c:v>7.9</c:v>
                </c:pt>
                <c:pt idx="80">
                  <c:v>8</c:v>
                </c:pt>
                <c:pt idx="81">
                  <c:v>8.1</c:v>
                </c:pt>
                <c:pt idx="82">
                  <c:v>8.1999999999999993</c:v>
                </c:pt>
                <c:pt idx="83">
                  <c:v>8.3000000000000007</c:v>
                </c:pt>
                <c:pt idx="84">
                  <c:v>8.4</c:v>
                </c:pt>
                <c:pt idx="85">
                  <c:v>8.5</c:v>
                </c:pt>
                <c:pt idx="86">
                  <c:v>8.6</c:v>
                </c:pt>
                <c:pt idx="87">
                  <c:v>8.6999999999999993</c:v>
                </c:pt>
                <c:pt idx="88">
                  <c:v>8.8000000000000007</c:v>
                </c:pt>
                <c:pt idx="89">
                  <c:v>8.9</c:v>
                </c:pt>
                <c:pt idx="90">
                  <c:v>9</c:v>
                </c:pt>
                <c:pt idx="91">
                  <c:v>9.1</c:v>
                </c:pt>
                <c:pt idx="92">
                  <c:v>9.1999999999999993</c:v>
                </c:pt>
                <c:pt idx="93">
                  <c:v>9.3000000000000007</c:v>
                </c:pt>
                <c:pt idx="94">
                  <c:v>9.4</c:v>
                </c:pt>
                <c:pt idx="95">
                  <c:v>9.5</c:v>
                </c:pt>
                <c:pt idx="96">
                  <c:v>9.6</c:v>
                </c:pt>
                <c:pt idx="97">
                  <c:v>9.6999999999999993</c:v>
                </c:pt>
                <c:pt idx="98">
                  <c:v>9.8000000000000007</c:v>
                </c:pt>
                <c:pt idx="99">
                  <c:v>9.9</c:v>
                </c:pt>
                <c:pt idx="100">
                  <c:v>10</c:v>
                </c:pt>
              </c:numCache>
            </c:numRef>
          </c:cat>
          <c:val>
            <c:numRef>
              <c:f>Sheet1!$R$52:$R$152</c:f>
              <c:numCache>
                <c:formatCode>General</c:formatCod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9.8273038490627176</c:v>
                </c:pt>
                <c:pt idx="15">
                  <c:v>28.494464056433152</c:v>
                </c:pt>
                <c:pt idx="16">
                  <c:v>67.200230901531029</c:v>
                </c:pt>
                <c:pt idx="17">
                  <c:v>123.73421266315304</c:v>
                </c:pt>
                <c:pt idx="18">
                  <c:v>205.00852739494002</c:v>
                </c:pt>
                <c:pt idx="19">
                  <c:v>307.6690017510428</c:v>
                </c:pt>
                <c:pt idx="20">
                  <c:v>433.83475367763259</c:v>
                </c:pt>
                <c:pt idx="21">
                  <c:v>579.44140834447296</c:v>
                </c:pt>
                <c:pt idx="22">
                  <c:v>743.43208713439287</c:v>
                </c:pt>
                <c:pt idx="23">
                  <c:v>921.62424516579381</c:v>
                </c:pt>
                <c:pt idx="24">
                  <c:v>1111.5147990459432</c:v>
                </c:pt>
                <c:pt idx="25">
                  <c:v>1309.3087669837321</c:v>
                </c:pt>
                <c:pt idx="26">
                  <c:v>1512.2428963749051</c:v>
                </c:pt>
                <c:pt idx="27">
                  <c:v>1717.2125853760106</c:v>
                </c:pt>
                <c:pt idx="28">
                  <c:v>1921.8231753869516</c:v>
                </c:pt>
                <c:pt idx="29">
                  <c:v>2123.7637658972676</c:v>
                </c:pt>
                <c:pt idx="30">
                  <c:v>2321.2481832146686</c:v>
                </c:pt>
                <c:pt idx="31">
                  <c:v>2512.72133408223</c:v>
                </c:pt>
                <c:pt idx="32">
                  <c:v>2697.0228889420428</c:v>
                </c:pt>
                <c:pt idx="33">
                  <c:v>2873.2389968087896</c:v>
                </c:pt>
                <c:pt idx="34">
                  <c:v>3040.747227584628</c:v>
                </c:pt>
                <c:pt idx="35">
                  <c:v>3199.1332971368242</c:v>
                </c:pt>
                <c:pt idx="36">
                  <c:v>3348.1895980443487</c:v>
                </c:pt>
                <c:pt idx="37">
                  <c:v>3487.8633790864665</c:v>
                </c:pt>
                <c:pt idx="38">
                  <c:v>3618.2404510725537</c:v>
                </c:pt>
                <c:pt idx="39">
                  <c:v>3739.5106755383663</c:v>
                </c:pt>
                <c:pt idx="40">
                  <c:v>3851.9497834272488</c:v>
                </c:pt>
                <c:pt idx="41">
                  <c:v>3955.8957653220464</c:v>
                </c:pt>
                <c:pt idx="42">
                  <c:v>4051.7334585498138</c:v>
                </c:pt>
                <c:pt idx="43">
                  <c:v>4139.8784761492088</c:v>
                </c:pt>
                <c:pt idx="44">
                  <c:v>4220.7656917873128</c:v>
                </c:pt>
                <c:pt idx="45">
                  <c:v>4294.8386022916357</c:v>
                </c:pt>
                <c:pt idx="46">
                  <c:v>4362.5414551201748</c:v>
                </c:pt>
                <c:pt idx="47">
                  <c:v>4424.3125454524343</c:v>
                </c:pt>
                <c:pt idx="48">
                  <c:v>4480.5792867529763</c:v>
                </c:pt>
                <c:pt idx="49">
                  <c:v>4531.7543123600626</c:v>
                </c:pt>
                <c:pt idx="50">
                  <c:v>4578.2327390882856</c:v>
                </c:pt>
                <c:pt idx="51">
                  <c:v>4620.3902140072187</c:v>
                </c:pt>
                <c:pt idx="52">
                  <c:v>4658.5817179262631</c:v>
                </c:pt>
                <c:pt idx="53">
                  <c:v>4693.1409132179824</c:v>
                </c:pt>
                <c:pt idx="54">
                  <c:v>4724.379970426231</c:v>
                </c:pt>
                <c:pt idx="55">
                  <c:v>4752.5897454790447</c:v>
                </c:pt>
                <c:pt idx="56">
                  <c:v>4778.0402439551526</c:v>
                </c:pt>
                <c:pt idx="57">
                  <c:v>4800.9812916443752</c:v>
                </c:pt>
                <c:pt idx="58">
                  <c:v>4821.6433614183479</c:v>
                </c:pt>
                <c:pt idx="59">
                  <c:v>4840.2385048552196</c:v>
                </c:pt>
                <c:pt idx="60">
                  <c:v>4856.9613531228142</c:v>
                </c:pt>
                <c:pt idx="61">
                  <c:v>4871.9901545919211</c:v>
                </c:pt>
                <c:pt idx="62">
                  <c:v>4885.4878257735045</c:v>
                </c:pt>
                <c:pt idx="63">
                  <c:v>4897.6029957695755</c:v>
                </c:pt>
                <c:pt idx="64">
                  <c:v>4908.4710299336148</c:v>
                </c:pt>
                <c:pt idx="65">
                  <c:v>4918.2150214557887</c:v>
                </c:pt>
                <c:pt idx="66">
                  <c:v>4926.9467430177401</c:v>
                </c:pt>
                <c:pt idx="67">
                  <c:v>4934.7675528750578</c:v>
                </c:pt>
                <c:pt idx="68">
                  <c:v>4941.7692518708427</c:v>
                </c:pt>
                <c:pt idx="69">
                  <c:v>4948.0348893794917</c:v>
                </c:pt>
                <c:pt idx="70">
                  <c:v>4953.639517495365</c:v>
                </c:pt>
                <c:pt idx="71">
                  <c:v>4958.6508937228145</c:v>
                </c:pt>
                <c:pt idx="72">
                  <c:v>4963.1301331938921</c:v>
                </c:pt>
                <c:pt idx="73">
                  <c:v>4967.1323119842264</c:v>
                </c:pt>
                <c:pt idx="74">
                  <c:v>4970.7070235091123</c:v>
                </c:pt>
                <c:pt idx="75">
                  <c:v>4973.8988902542942</c:v>
                </c:pt>
                <c:pt idx="76">
                  <c:v>4976.7480332760251</c:v>
                </c:pt>
                <c:pt idx="77">
                  <c:v>4979.290501999757</c:v>
                </c:pt>
                <c:pt idx="78">
                  <c:v>4981.5586668817832</c:v>
                </c:pt>
                <c:pt idx="79">
                  <c:v>4983.5815774824569</c:v>
                </c:pt>
                <c:pt idx="80">
                  <c:v>4985.3852884478811</c:v>
                </c:pt>
                <c:pt idx="81">
                  <c:v>4986.9931558171429</c:v>
                </c:pt>
                <c:pt idx="82">
                  <c:v>4988.4261059728178</c:v>
                </c:pt>
                <c:pt idx="83">
                  <c:v>4989.7028794394955</c:v>
                </c:pt>
                <c:pt idx="84">
                  <c:v>4990.8402516136439</c:v>
                </c:pt>
                <c:pt idx="85">
                  <c:v>4991.8532323821146</c:v>
                </c:pt>
                <c:pt idx="86">
                  <c:v>4992.7552464591308</c:v>
                </c:pt>
                <c:pt idx="87">
                  <c:v>4993.5582961451337</c:v>
                </c:pt>
                <c:pt idx="88">
                  <c:v>4994.2731080870572</c:v>
                </c:pt>
                <c:pt idx="89">
                  <c:v>4994.9092654999895</c:v>
                </c:pt>
                <c:pt idx="90">
                  <c:v>4995.4753271955415</c:v>
                </c:pt>
                <c:pt idx="91">
                  <c:v>4995.978934653328</c:v>
                </c:pt>
                <c:pt idx="92">
                  <c:v>4996.4269082691135</c:v>
                </c:pt>
                <c:pt idx="93">
                  <c:v>4996.8253338166578</c:v>
                </c:pt>
                <c:pt idx="94">
                  <c:v>4997.179640070085</c:v>
                </c:pt>
                <c:pt idx="95">
                  <c:v>4997.4946684497027</c:v>
                </c:pt>
                <c:pt idx="96">
                  <c:v>4997.7747354764324</c:v>
                </c:pt>
                <c:pt idx="97">
                  <c:v>4998.0236887481797</c:v>
                </c:pt>
                <c:pt idx="98">
                  <c:v>4998.2449570853196</c:v>
                </c:pt>
                <c:pt idx="99">
                  <c:v>4998.4415954316664</c:v>
                </c:pt>
                <c:pt idx="100">
                  <c:v>4998.616325041633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522-4A1F-AEF8-75FAA1AFBC46}"/>
            </c:ext>
          </c:extLst>
        </c:ser>
        <c:ser>
          <c:idx val="14"/>
          <c:order val="14"/>
          <c:tx>
            <c:strRef>
              <c:f>Sheet1!$S$51</c:f>
              <c:strCache>
                <c:ptCount val="1"/>
                <c:pt idx="0">
                  <c:v>1875</c:v>
                </c:pt>
              </c:strCache>
            </c:strRef>
          </c:tx>
          <c:cat>
            <c:numRef>
              <c:f>Sheet1!$B$52:$B$152</c:f>
              <c:numCache>
                <c:formatCode>General</c:formatCode>
                <c:ptCount val="10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  <c:pt idx="11">
                  <c:v>1.1000000000000001</c:v>
                </c:pt>
                <c:pt idx="12">
                  <c:v>1.2</c:v>
                </c:pt>
                <c:pt idx="13">
                  <c:v>1.3</c:v>
                </c:pt>
                <c:pt idx="14">
                  <c:v>1.4</c:v>
                </c:pt>
                <c:pt idx="15">
                  <c:v>1.5</c:v>
                </c:pt>
                <c:pt idx="16">
                  <c:v>1.6</c:v>
                </c:pt>
                <c:pt idx="17">
                  <c:v>1.7</c:v>
                </c:pt>
                <c:pt idx="18">
                  <c:v>1.8</c:v>
                </c:pt>
                <c:pt idx="19">
                  <c:v>1.9</c:v>
                </c:pt>
                <c:pt idx="20">
                  <c:v>2</c:v>
                </c:pt>
                <c:pt idx="21">
                  <c:v>2.1</c:v>
                </c:pt>
                <c:pt idx="22">
                  <c:v>2.2000000000000002</c:v>
                </c:pt>
                <c:pt idx="23">
                  <c:v>2.2999999999999998</c:v>
                </c:pt>
                <c:pt idx="24">
                  <c:v>2.4</c:v>
                </c:pt>
                <c:pt idx="25">
                  <c:v>2.5</c:v>
                </c:pt>
                <c:pt idx="26">
                  <c:v>2.6</c:v>
                </c:pt>
                <c:pt idx="27">
                  <c:v>2.7</c:v>
                </c:pt>
                <c:pt idx="28">
                  <c:v>2.8</c:v>
                </c:pt>
                <c:pt idx="29">
                  <c:v>2.9</c:v>
                </c:pt>
                <c:pt idx="30">
                  <c:v>3</c:v>
                </c:pt>
                <c:pt idx="31">
                  <c:v>3.1</c:v>
                </c:pt>
                <c:pt idx="32">
                  <c:v>3.2</c:v>
                </c:pt>
                <c:pt idx="33">
                  <c:v>3.3</c:v>
                </c:pt>
                <c:pt idx="34">
                  <c:v>3.4</c:v>
                </c:pt>
                <c:pt idx="35">
                  <c:v>3.5</c:v>
                </c:pt>
                <c:pt idx="36">
                  <c:v>3.6</c:v>
                </c:pt>
                <c:pt idx="37">
                  <c:v>3.7</c:v>
                </c:pt>
                <c:pt idx="38">
                  <c:v>3.8</c:v>
                </c:pt>
                <c:pt idx="39">
                  <c:v>3.9</c:v>
                </c:pt>
                <c:pt idx="40">
                  <c:v>4</c:v>
                </c:pt>
                <c:pt idx="41">
                  <c:v>4.0999999999999996</c:v>
                </c:pt>
                <c:pt idx="42">
                  <c:v>4.2</c:v>
                </c:pt>
                <c:pt idx="43">
                  <c:v>4.3</c:v>
                </c:pt>
                <c:pt idx="44">
                  <c:v>4.4000000000000004</c:v>
                </c:pt>
                <c:pt idx="45">
                  <c:v>4.5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4.8</c:v>
                </c:pt>
                <c:pt idx="49">
                  <c:v>4.9000000000000004</c:v>
                </c:pt>
                <c:pt idx="50">
                  <c:v>5</c:v>
                </c:pt>
                <c:pt idx="51">
                  <c:v>5.0999999999999996</c:v>
                </c:pt>
                <c:pt idx="52">
                  <c:v>5.2</c:v>
                </c:pt>
                <c:pt idx="53">
                  <c:v>5.3</c:v>
                </c:pt>
                <c:pt idx="54">
                  <c:v>5.4</c:v>
                </c:pt>
                <c:pt idx="55">
                  <c:v>5.5</c:v>
                </c:pt>
                <c:pt idx="56">
                  <c:v>5.6</c:v>
                </c:pt>
                <c:pt idx="57">
                  <c:v>5.7</c:v>
                </c:pt>
                <c:pt idx="58">
                  <c:v>5.8</c:v>
                </c:pt>
                <c:pt idx="59">
                  <c:v>5.9</c:v>
                </c:pt>
                <c:pt idx="60">
                  <c:v>6</c:v>
                </c:pt>
                <c:pt idx="61">
                  <c:v>6.1</c:v>
                </c:pt>
                <c:pt idx="62">
                  <c:v>6.2</c:v>
                </c:pt>
                <c:pt idx="63">
                  <c:v>6.3</c:v>
                </c:pt>
                <c:pt idx="64">
                  <c:v>6.4</c:v>
                </c:pt>
                <c:pt idx="65">
                  <c:v>6.5</c:v>
                </c:pt>
                <c:pt idx="66">
                  <c:v>6.6</c:v>
                </c:pt>
                <c:pt idx="67">
                  <c:v>6.7</c:v>
                </c:pt>
                <c:pt idx="68">
                  <c:v>6.8</c:v>
                </c:pt>
                <c:pt idx="69">
                  <c:v>6.9</c:v>
                </c:pt>
                <c:pt idx="70">
                  <c:v>7</c:v>
                </c:pt>
                <c:pt idx="71">
                  <c:v>7.1</c:v>
                </c:pt>
                <c:pt idx="72">
                  <c:v>7.2</c:v>
                </c:pt>
                <c:pt idx="73">
                  <c:v>7.3</c:v>
                </c:pt>
                <c:pt idx="74">
                  <c:v>7.4</c:v>
                </c:pt>
                <c:pt idx="75">
                  <c:v>7.5</c:v>
                </c:pt>
                <c:pt idx="76">
                  <c:v>7.6</c:v>
                </c:pt>
                <c:pt idx="77">
                  <c:v>7.7</c:v>
                </c:pt>
                <c:pt idx="78">
                  <c:v>7.8</c:v>
                </c:pt>
                <c:pt idx="79">
                  <c:v>7.9</c:v>
                </c:pt>
                <c:pt idx="80">
                  <c:v>8</c:v>
                </c:pt>
                <c:pt idx="81">
                  <c:v>8.1</c:v>
                </c:pt>
                <c:pt idx="82">
                  <c:v>8.1999999999999993</c:v>
                </c:pt>
                <c:pt idx="83">
                  <c:v>8.3000000000000007</c:v>
                </c:pt>
                <c:pt idx="84">
                  <c:v>8.4</c:v>
                </c:pt>
                <c:pt idx="85">
                  <c:v>8.5</c:v>
                </c:pt>
                <c:pt idx="86">
                  <c:v>8.6</c:v>
                </c:pt>
                <c:pt idx="87">
                  <c:v>8.6999999999999993</c:v>
                </c:pt>
                <c:pt idx="88">
                  <c:v>8.8000000000000007</c:v>
                </c:pt>
                <c:pt idx="89">
                  <c:v>8.9</c:v>
                </c:pt>
                <c:pt idx="90">
                  <c:v>9</c:v>
                </c:pt>
                <c:pt idx="91">
                  <c:v>9.1</c:v>
                </c:pt>
                <c:pt idx="92">
                  <c:v>9.1999999999999993</c:v>
                </c:pt>
                <c:pt idx="93">
                  <c:v>9.3000000000000007</c:v>
                </c:pt>
                <c:pt idx="94">
                  <c:v>9.4</c:v>
                </c:pt>
                <c:pt idx="95">
                  <c:v>9.5</c:v>
                </c:pt>
                <c:pt idx="96">
                  <c:v>9.6</c:v>
                </c:pt>
                <c:pt idx="97">
                  <c:v>9.6999999999999993</c:v>
                </c:pt>
                <c:pt idx="98">
                  <c:v>9.8000000000000007</c:v>
                </c:pt>
                <c:pt idx="99">
                  <c:v>9.9</c:v>
                </c:pt>
                <c:pt idx="100">
                  <c:v>10</c:v>
                </c:pt>
              </c:numCache>
            </c:numRef>
          </c:cat>
          <c:val>
            <c:numRef>
              <c:f>Sheet1!$S$52:$S$152</c:f>
              <c:numCache>
                <c:formatCode>General</c:formatCod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6.296662434215337</c:v>
                </c:pt>
                <c:pt idx="16">
                  <c:v>19.11162982032975</c:v>
                </c:pt>
                <c:pt idx="17">
                  <c:v>46.552427155602288</c:v>
                </c:pt>
                <c:pt idx="18">
                  <c:v>88.456960217225856</c:v>
                </c:pt>
                <c:pt idx="19">
                  <c:v>150.54367697992143</c:v>
                </c:pt>
                <c:pt idx="20">
                  <c:v>231.63368903649263</c:v>
                </c:pt>
                <c:pt idx="21">
                  <c:v>333.98221974137607</c:v>
                </c:pt>
                <c:pt idx="22">
                  <c:v>455.3304309577386</c:v>
                </c:pt>
                <c:pt idx="23">
                  <c:v>595.21746449424131</c:v>
                </c:pt>
                <c:pt idx="24">
                  <c:v>750.69568250874283</c:v>
                </c:pt>
                <c:pt idx="25">
                  <c:v>919.7842265292436</c:v>
                </c:pt>
                <c:pt idx="26">
                  <c:v>1099.3649482578498</c:v>
                </c:pt>
                <c:pt idx="27">
                  <c:v>1286.9324514624179</c:v>
                </c:pt>
                <c:pt idx="28">
                  <c:v>1479.6200248806858</c:v>
                </c:pt>
                <c:pt idx="29">
                  <c:v>1675.0317066917082</c:v>
                </c:pt>
                <c:pt idx="30">
                  <c:v>1870.8016093386675</c:v>
                </c:pt>
                <c:pt idx="31">
                  <c:v>2064.9625007086911</c:v>
                </c:pt>
                <c:pt idx="32">
                  <c:v>2255.7407541578782</c:v>
                </c:pt>
                <c:pt idx="33">
                  <c:v>2441.7022291580624</c:v>
                </c:pt>
                <c:pt idx="34">
                  <c:v>2621.6472725079439</c:v>
                </c:pt>
                <c:pt idx="35">
                  <c:v>2794.6548312624859</c:v>
                </c:pt>
                <c:pt idx="36">
                  <c:v>2960.0201946918119</c:v>
                </c:pt>
                <c:pt idx="37">
                  <c:v>3117.2559010431096</c:v>
                </c:pt>
                <c:pt idx="38">
                  <c:v>3266.0494429279161</c:v>
                </c:pt>
                <c:pt idx="39">
                  <c:v>3406.2484124459502</c:v>
                </c:pt>
                <c:pt idx="40">
                  <c:v>3537.8294354268119</c:v>
                </c:pt>
                <c:pt idx="41">
                  <c:v>3660.8798572361939</c:v>
                </c:pt>
                <c:pt idx="42">
                  <c:v>3775.5744083455884</c:v>
                </c:pt>
                <c:pt idx="43">
                  <c:v>3882.1584988942668</c:v>
                </c:pt>
                <c:pt idx="44">
                  <c:v>3980.9308886130534</c:v>
                </c:pt>
                <c:pt idx="45">
                  <c:v>4072.230281230487</c:v>
                </c:pt>
                <c:pt idx="46">
                  <c:v>4156.4228210921738</c:v>
                </c:pt>
                <c:pt idx="47">
                  <c:v>4233.8921706933634</c:v>
                </c:pt>
                <c:pt idx="48">
                  <c:v>4305.0308456282482</c:v>
                </c:pt>
                <c:pt idx="49">
                  <c:v>4370.2333498880735</c:v>
                </c:pt>
                <c:pt idx="50">
                  <c:v>4429.8904793636721</c:v>
                </c:pt>
                <c:pt idx="51">
                  <c:v>4484.3849051992574</c:v>
                </c:pt>
                <c:pt idx="52">
                  <c:v>4534.0876982542377</c:v>
                </c:pt>
                <c:pt idx="53">
                  <c:v>4579.3557571509818</c:v>
                </c:pt>
                <c:pt idx="54">
                  <c:v>4620.5299365648216</c:v>
                </c:pt>
                <c:pt idx="55">
                  <c:v>4657.9337990039894</c:v>
                </c:pt>
                <c:pt idx="56">
                  <c:v>4691.872857483082</c:v>
                </c:pt>
                <c:pt idx="57">
                  <c:v>4722.6342333803277</c:v>
                </c:pt>
                <c:pt idx="58">
                  <c:v>4750.4866391418327</c:v>
                </c:pt>
                <c:pt idx="59">
                  <c:v>4775.6806236832672</c:v>
                </c:pt>
                <c:pt idx="60">
                  <c:v>4798.4490181496003</c:v>
                </c:pt>
                <c:pt idx="61">
                  <c:v>4819.0075353093607</c:v>
                </c:pt>
                <c:pt idx="62">
                  <c:v>4837.5554799027022</c:v>
                </c:pt>
                <c:pt idx="63">
                  <c:v>4854.2765367996672</c:v>
                </c:pt>
                <c:pt idx="64">
                  <c:v>4869.3396083954249</c:v>
                </c:pt>
                <c:pt idx="65">
                  <c:v>4882.8996788846662</c:v>
                </c:pt>
                <c:pt idx="66">
                  <c:v>4895.0986869631879</c:v>
                </c:pt>
                <c:pt idx="67">
                  <c:v>4906.0663926858988</c:v>
                </c:pt>
                <c:pt idx="68">
                  <c:v>4915.9212272010345</c:v>
                </c:pt>
                <c:pt idx="69">
                  <c:v>4924.771116911782</c:v>
                </c:pt>
                <c:pt idx="70">
                  <c:v>4932.7142757667852</c:v>
                </c:pt>
                <c:pt idx="71">
                  <c:v>4939.8399612776866</c:v>
                </c:pt>
                <c:pt idx="72">
                  <c:v>4946.229191335774</c:v>
                </c:pt>
                <c:pt idx="73">
                  <c:v>4951.9554201394612</c:v>
                </c:pt>
                <c:pt idx="74">
                  <c:v>4957.0851725080875</c:v>
                </c:pt>
                <c:pt idx="75">
                  <c:v>4961.6786366363403</c:v>
                </c:pt>
                <c:pt idx="76">
                  <c:v>4965.7902159382656</c:v>
                </c:pt>
                <c:pt idx="77">
                  <c:v>4969.4690410892326</c:v>
                </c:pt>
                <c:pt idx="78">
                  <c:v>4972.7594437106354</c:v>
                </c:pt>
                <c:pt idx="79">
                  <c:v>4975.7013933842854</c:v>
                </c:pt>
                <c:pt idx="80">
                  <c:v>4978.3308998448692</c:v>
                </c:pt>
                <c:pt idx="81">
                  <c:v>4980.6803822972188</c:v>
                </c:pt>
                <c:pt idx="82">
                  <c:v>4982.7790078520711</c:v>
                </c:pt>
                <c:pt idx="83">
                  <c:v>4984.6530010807401</c:v>
                </c:pt>
                <c:pt idx="84">
                  <c:v>4986.3259266644891</c:v>
                </c:pt>
                <c:pt idx="85">
                  <c:v>4987.8189470658608</c:v>
                </c:pt>
                <c:pt idx="86">
                  <c:v>4989.1510570828759</c:v>
                </c:pt>
                <c:pt idx="87">
                  <c:v>4990.3392970679461</c:v>
                </c:pt>
                <c:pt idx="88">
                  <c:v>4991.398946505572</c:v>
                </c:pt>
                <c:pt idx="89">
                  <c:v>4992.3436995497559</c:v>
                </c:pt>
                <c:pt idx="90">
                  <c:v>4993.1858240261354</c:v>
                </c:pt>
                <c:pt idx="91">
                  <c:v>4993.9363053072457</c:v>
                </c:pt>
                <c:pt idx="92">
                  <c:v>4994.6049763736564</c:v>
                </c:pt>
                <c:pt idx="93">
                  <c:v>4995.2006352801964</c:v>
                </c:pt>
                <c:pt idx="94">
                  <c:v>4995.7311511560547</c:v>
                </c:pt>
                <c:pt idx="95">
                  <c:v>4996.203559780829</c:v>
                </c:pt>
                <c:pt idx="96">
                  <c:v>4996.624149696072</c:v>
                </c:pt>
                <c:pt idx="97">
                  <c:v>4996.9985397338705</c:v>
                </c:pt>
                <c:pt idx="98">
                  <c:v>4997.3317487705544</c:v>
                </c:pt>
                <c:pt idx="99">
                  <c:v>4997.6282584449355</c:v>
                </c:pt>
                <c:pt idx="100">
                  <c:v>4997.892069516357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522-4A1F-AEF8-75FAA1AFBC46}"/>
            </c:ext>
          </c:extLst>
        </c:ser>
        <c:ser>
          <c:idx val="15"/>
          <c:order val="15"/>
          <c:tx>
            <c:strRef>
              <c:f>Sheet1!$T$51</c:f>
              <c:strCache>
                <c:ptCount val="1"/>
                <c:pt idx="0">
                  <c:v>2000</c:v>
                </c:pt>
              </c:strCache>
            </c:strRef>
          </c:tx>
          <c:cat>
            <c:numRef>
              <c:f>Sheet1!$B$52:$B$152</c:f>
              <c:numCache>
                <c:formatCode>General</c:formatCode>
                <c:ptCount val="10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  <c:pt idx="11">
                  <c:v>1.1000000000000001</c:v>
                </c:pt>
                <c:pt idx="12">
                  <c:v>1.2</c:v>
                </c:pt>
                <c:pt idx="13">
                  <c:v>1.3</c:v>
                </c:pt>
                <c:pt idx="14">
                  <c:v>1.4</c:v>
                </c:pt>
                <c:pt idx="15">
                  <c:v>1.5</c:v>
                </c:pt>
                <c:pt idx="16">
                  <c:v>1.6</c:v>
                </c:pt>
                <c:pt idx="17">
                  <c:v>1.7</c:v>
                </c:pt>
                <c:pt idx="18">
                  <c:v>1.8</c:v>
                </c:pt>
                <c:pt idx="19">
                  <c:v>1.9</c:v>
                </c:pt>
                <c:pt idx="20">
                  <c:v>2</c:v>
                </c:pt>
                <c:pt idx="21">
                  <c:v>2.1</c:v>
                </c:pt>
                <c:pt idx="22">
                  <c:v>2.2000000000000002</c:v>
                </c:pt>
                <c:pt idx="23">
                  <c:v>2.2999999999999998</c:v>
                </c:pt>
                <c:pt idx="24">
                  <c:v>2.4</c:v>
                </c:pt>
                <c:pt idx="25">
                  <c:v>2.5</c:v>
                </c:pt>
                <c:pt idx="26">
                  <c:v>2.6</c:v>
                </c:pt>
                <c:pt idx="27">
                  <c:v>2.7</c:v>
                </c:pt>
                <c:pt idx="28">
                  <c:v>2.8</c:v>
                </c:pt>
                <c:pt idx="29">
                  <c:v>2.9</c:v>
                </c:pt>
                <c:pt idx="30">
                  <c:v>3</c:v>
                </c:pt>
                <c:pt idx="31">
                  <c:v>3.1</c:v>
                </c:pt>
                <c:pt idx="32">
                  <c:v>3.2</c:v>
                </c:pt>
                <c:pt idx="33">
                  <c:v>3.3</c:v>
                </c:pt>
                <c:pt idx="34">
                  <c:v>3.4</c:v>
                </c:pt>
                <c:pt idx="35">
                  <c:v>3.5</c:v>
                </c:pt>
                <c:pt idx="36">
                  <c:v>3.6</c:v>
                </c:pt>
                <c:pt idx="37">
                  <c:v>3.7</c:v>
                </c:pt>
                <c:pt idx="38">
                  <c:v>3.8</c:v>
                </c:pt>
                <c:pt idx="39">
                  <c:v>3.9</c:v>
                </c:pt>
                <c:pt idx="40">
                  <c:v>4</c:v>
                </c:pt>
                <c:pt idx="41">
                  <c:v>4.0999999999999996</c:v>
                </c:pt>
                <c:pt idx="42">
                  <c:v>4.2</c:v>
                </c:pt>
                <c:pt idx="43">
                  <c:v>4.3</c:v>
                </c:pt>
                <c:pt idx="44">
                  <c:v>4.4000000000000004</c:v>
                </c:pt>
                <c:pt idx="45">
                  <c:v>4.5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4.8</c:v>
                </c:pt>
                <c:pt idx="49">
                  <c:v>4.9000000000000004</c:v>
                </c:pt>
                <c:pt idx="50">
                  <c:v>5</c:v>
                </c:pt>
                <c:pt idx="51">
                  <c:v>5.0999999999999996</c:v>
                </c:pt>
                <c:pt idx="52">
                  <c:v>5.2</c:v>
                </c:pt>
                <c:pt idx="53">
                  <c:v>5.3</c:v>
                </c:pt>
                <c:pt idx="54">
                  <c:v>5.4</c:v>
                </c:pt>
                <c:pt idx="55">
                  <c:v>5.5</c:v>
                </c:pt>
                <c:pt idx="56">
                  <c:v>5.6</c:v>
                </c:pt>
                <c:pt idx="57">
                  <c:v>5.7</c:v>
                </c:pt>
                <c:pt idx="58">
                  <c:v>5.8</c:v>
                </c:pt>
                <c:pt idx="59">
                  <c:v>5.9</c:v>
                </c:pt>
                <c:pt idx="60">
                  <c:v>6</c:v>
                </c:pt>
                <c:pt idx="61">
                  <c:v>6.1</c:v>
                </c:pt>
                <c:pt idx="62">
                  <c:v>6.2</c:v>
                </c:pt>
                <c:pt idx="63">
                  <c:v>6.3</c:v>
                </c:pt>
                <c:pt idx="64">
                  <c:v>6.4</c:v>
                </c:pt>
                <c:pt idx="65">
                  <c:v>6.5</c:v>
                </c:pt>
                <c:pt idx="66">
                  <c:v>6.6</c:v>
                </c:pt>
                <c:pt idx="67">
                  <c:v>6.7</c:v>
                </c:pt>
                <c:pt idx="68">
                  <c:v>6.8</c:v>
                </c:pt>
                <c:pt idx="69">
                  <c:v>6.9</c:v>
                </c:pt>
                <c:pt idx="70">
                  <c:v>7</c:v>
                </c:pt>
                <c:pt idx="71">
                  <c:v>7.1</c:v>
                </c:pt>
                <c:pt idx="72">
                  <c:v>7.2</c:v>
                </c:pt>
                <c:pt idx="73">
                  <c:v>7.3</c:v>
                </c:pt>
                <c:pt idx="74">
                  <c:v>7.4</c:v>
                </c:pt>
                <c:pt idx="75">
                  <c:v>7.5</c:v>
                </c:pt>
                <c:pt idx="76">
                  <c:v>7.6</c:v>
                </c:pt>
                <c:pt idx="77">
                  <c:v>7.7</c:v>
                </c:pt>
                <c:pt idx="78">
                  <c:v>7.8</c:v>
                </c:pt>
                <c:pt idx="79">
                  <c:v>7.9</c:v>
                </c:pt>
                <c:pt idx="80">
                  <c:v>8</c:v>
                </c:pt>
                <c:pt idx="81">
                  <c:v>8.1</c:v>
                </c:pt>
                <c:pt idx="82">
                  <c:v>8.1999999999999993</c:v>
                </c:pt>
                <c:pt idx="83">
                  <c:v>8.3000000000000007</c:v>
                </c:pt>
                <c:pt idx="84">
                  <c:v>8.4</c:v>
                </c:pt>
                <c:pt idx="85">
                  <c:v>8.5</c:v>
                </c:pt>
                <c:pt idx="86">
                  <c:v>8.6</c:v>
                </c:pt>
                <c:pt idx="87">
                  <c:v>8.6999999999999993</c:v>
                </c:pt>
                <c:pt idx="88">
                  <c:v>8.8000000000000007</c:v>
                </c:pt>
                <c:pt idx="89">
                  <c:v>8.9</c:v>
                </c:pt>
                <c:pt idx="90">
                  <c:v>9</c:v>
                </c:pt>
                <c:pt idx="91">
                  <c:v>9.1</c:v>
                </c:pt>
                <c:pt idx="92">
                  <c:v>9.1999999999999993</c:v>
                </c:pt>
                <c:pt idx="93">
                  <c:v>9.3000000000000007</c:v>
                </c:pt>
                <c:pt idx="94">
                  <c:v>9.4</c:v>
                </c:pt>
                <c:pt idx="95">
                  <c:v>9.5</c:v>
                </c:pt>
                <c:pt idx="96">
                  <c:v>9.6</c:v>
                </c:pt>
                <c:pt idx="97">
                  <c:v>9.6999999999999993</c:v>
                </c:pt>
                <c:pt idx="98">
                  <c:v>9.8000000000000007</c:v>
                </c:pt>
                <c:pt idx="99">
                  <c:v>9.9</c:v>
                </c:pt>
                <c:pt idx="100">
                  <c:v>10</c:v>
                </c:pt>
              </c:numCache>
            </c:numRef>
          </c:cat>
          <c:val>
            <c:numRef>
              <c:f>Sheet1!$T$52:$T$152</c:f>
              <c:numCache>
                <c:formatCode>General</c:formatCod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4.0344695167067544</c:v>
                </c:pt>
                <c:pt idx="17">
                  <c:v>12.792818701134795</c:v>
                </c:pt>
                <c:pt idx="18">
                  <c:v>32.14131180609229</c:v>
                </c:pt>
                <c:pt idx="19">
                  <c:v>62.949209947716454</c:v>
                </c:pt>
                <c:pt idx="20">
                  <c:v>109.94568804674427</c:v>
                </c:pt>
                <c:pt idx="21">
                  <c:v>173.30672043590945</c:v>
                </c:pt>
                <c:pt idx="22">
                  <c:v>255.37051389355014</c:v>
                </c:pt>
                <c:pt idx="23">
                  <c:v>355.21921897692084</c:v>
                </c:pt>
                <c:pt idx="24">
                  <c:v>472.95517199209928</c:v>
                </c:pt>
                <c:pt idx="25">
                  <c:v>606.70966688974136</c:v>
                </c:pt>
                <c:pt idx="26">
                  <c:v>755.08807477416985</c:v>
                </c:pt>
                <c:pt idx="27">
                  <c:v>915.68614428428168</c:v>
                </c:pt>
                <c:pt idx="28">
                  <c:v>1086.3898433473237</c:v>
                </c:pt>
                <c:pt idx="29">
                  <c:v>1264.6939595187671</c:v>
                </c:pt>
                <c:pt idx="30">
                  <c:v>1448.3543223366751</c:v>
                </c:pt>
                <c:pt idx="31">
                  <c:v>1635.088545615145</c:v>
                </c:pt>
                <c:pt idx="32">
                  <c:v>1822.8838464691003</c:v>
                </c:pt>
                <c:pt idx="33">
                  <c:v>2009.8638500711818</c:v>
                </c:pt>
                <c:pt idx="34">
                  <c:v>2194.4208111300654</c:v>
                </c:pt>
                <c:pt idx="35">
                  <c:v>2375.1490343542396</c:v>
                </c:pt>
                <c:pt idx="36">
                  <c:v>2550.8909203195885</c:v>
                </c:pt>
                <c:pt idx="37">
                  <c:v>2720.6957531131202</c:v>
                </c:pt>
                <c:pt idx="38">
                  <c:v>2883.8256212251395</c:v>
                </c:pt>
                <c:pt idx="39">
                  <c:v>3039.7243883615092</c:v>
                </c:pt>
                <c:pt idx="40">
                  <c:v>3188.0067364912279</c:v>
                </c:pt>
                <c:pt idx="41">
                  <c:v>3328.4325740193963</c:v>
                </c:pt>
                <c:pt idx="42">
                  <c:v>3460.8906490100439</c:v>
                </c:pt>
                <c:pt idx="43">
                  <c:v>3585.3772320558123</c:v>
                </c:pt>
                <c:pt idx="44">
                  <c:v>3701.9796745905355</c:v>
                </c:pt>
                <c:pt idx="45">
                  <c:v>3810.8591059046353</c:v>
                </c:pt>
                <c:pt idx="46">
                  <c:v>3912.2362024026352</c:v>
                </c:pt>
                <c:pt idx="47">
                  <c:v>4006.3776627353514</c:v>
                </c:pt>
                <c:pt idx="48">
                  <c:v>4093.5848897663427</c:v>
                </c:pt>
                <c:pt idx="49">
                  <c:v>4174.1838502502114</c:v>
                </c:pt>
                <c:pt idx="50">
                  <c:v>4248.5166197957224</c:v>
                </c:pt>
                <c:pt idx="51">
                  <c:v>4316.9341159588585</c:v>
                </c:pt>
                <c:pt idx="52">
                  <c:v>4379.7901330616523</c:v>
                </c:pt>
                <c:pt idx="53">
                  <c:v>4437.4364006272745</c:v>
                </c:pt>
                <c:pt idx="54">
                  <c:v>4490.2186334070193</c:v>
                </c:pt>
                <c:pt idx="55">
                  <c:v>4538.4733938589625</c:v>
                </c:pt>
                <c:pt idx="56">
                  <c:v>4582.5256910466906</c:v>
                </c:pt>
                <c:pt idx="57">
                  <c:v>4622.6871893001662</c:v>
                </c:pt>
                <c:pt idx="58">
                  <c:v>4659.2549467304952</c:v>
                </c:pt>
                <c:pt idx="59">
                  <c:v>4692.5105902432369</c:v>
                </c:pt>
                <c:pt idx="60">
                  <c:v>4722.7198576272285</c:v>
                </c:pt>
                <c:pt idx="61">
                  <c:v>4750.1324373978623</c:v>
                </c:pt>
                <c:pt idx="62">
                  <c:v>4774.9820511347207</c:v>
                </c:pt>
                <c:pt idx="63">
                  <c:v>4797.4867274017643</c:v>
                </c:pt>
                <c:pt idx="64">
                  <c:v>4817.8492255847013</c:v>
                </c:pt>
                <c:pt idx="65">
                  <c:v>4836.2575730250664</c:v>
                </c:pt>
                <c:pt idx="66">
                  <c:v>4852.8856853323487</c:v>
                </c:pt>
                <c:pt idx="67">
                  <c:v>4867.8940442514649</c:v>
                </c:pt>
                <c:pt idx="68">
                  <c:v>4881.4304121632995</c:v>
                </c:pt>
                <c:pt idx="69">
                  <c:v>4893.6305659090503</c:v>
                </c:pt>
                <c:pt idx="70">
                  <c:v>4904.6190360372948</c:v>
                </c:pt>
                <c:pt idx="71">
                  <c:v>4914.5098403146167</c:v>
                </c:pt>
                <c:pt idx="72">
                  <c:v>4923.4072027847897</c:v>
                </c:pt>
                <c:pt idx="73">
                  <c:v>4931.406251660077</c:v>
                </c:pt>
                <c:pt idx="74">
                  <c:v>4938.5936910472483</c:v>
                </c:pt>
                <c:pt idx="75">
                  <c:v>4945.0484429173121</c:v>
                </c:pt>
                <c:pt idx="76">
                  <c:v>4950.8422569056038</c:v>
                </c:pt>
                <c:pt idx="77">
                  <c:v>4956.0402864830457</c:v>
                </c:pt>
                <c:pt idx="78">
                  <c:v>4960.7016308184157</c:v>
                </c:pt>
                <c:pt idx="79">
                  <c:v>4964.8798422710488</c:v>
                </c:pt>
                <c:pt idx="80">
                  <c:v>4968.623399944071</c:v>
                </c:pt>
                <c:pt idx="81">
                  <c:v>4971.9761501068679</c:v>
                </c:pt>
                <c:pt idx="82">
                  <c:v>4974.9777145821045</c:v>
                </c:pt>
                <c:pt idx="83">
                  <c:v>4977.6638684019517</c:v>
                </c:pt>
                <c:pt idx="84">
                  <c:v>4980.0668881841202</c:v>
                </c:pt>
                <c:pt idx="85">
                  <c:v>4982.2158727721544</c:v>
                </c:pt>
                <c:pt idx="86">
                  <c:v>4984.1370377362591</c:v>
                </c:pt>
                <c:pt idx="87">
                  <c:v>4985.8539853488819</c:v>
                </c:pt>
                <c:pt idx="88">
                  <c:v>4987.3879516405714</c:v>
                </c:pt>
                <c:pt idx="89">
                  <c:v>4988.758032112054</c:v>
                </c:pt>
                <c:pt idx="90">
                  <c:v>4989.9813876331218</c:v>
                </c:pt>
                <c:pt idx="91">
                  <c:v>4991.0734320017673</c:v>
                </c:pt>
                <c:pt idx="92">
                  <c:v>4992.0480025715042</c:v>
                </c:pt>
                <c:pt idx="93">
                  <c:v>4992.9175152837142</c:v>
                </c:pt>
                <c:pt idx="94">
                  <c:v>4993.6931053674116</c:v>
                </c:pt>
                <c:pt idx="95">
                  <c:v>4994.384754892847</c:v>
                </c:pt>
                <c:pt idx="96">
                  <c:v>4995.0014082892403</c:v>
                </c:pt>
                <c:pt idx="97">
                  <c:v>4995.5510768618124</c:v>
                </c:pt>
                <c:pt idx="98">
                  <c:v>4996.0409332700847</c:v>
                </c:pt>
                <c:pt idx="99">
                  <c:v>4996.4773968585932</c:v>
                </c:pt>
                <c:pt idx="100">
                  <c:v>4996.8662106634265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B522-4A1F-AEF8-75FAA1AFBC46}"/>
            </c:ext>
          </c:extLst>
        </c:ser>
        <c:ser>
          <c:idx val="16"/>
          <c:order val="16"/>
          <c:tx>
            <c:strRef>
              <c:f>Sheet1!$U$51</c:f>
              <c:strCache>
                <c:ptCount val="1"/>
                <c:pt idx="0">
                  <c:v>2125</c:v>
                </c:pt>
              </c:strCache>
            </c:strRef>
          </c:tx>
          <c:cat>
            <c:numRef>
              <c:f>Sheet1!$B$52:$B$152</c:f>
              <c:numCache>
                <c:formatCode>General</c:formatCode>
                <c:ptCount val="10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  <c:pt idx="11">
                  <c:v>1.1000000000000001</c:v>
                </c:pt>
                <c:pt idx="12">
                  <c:v>1.2</c:v>
                </c:pt>
                <c:pt idx="13">
                  <c:v>1.3</c:v>
                </c:pt>
                <c:pt idx="14">
                  <c:v>1.4</c:v>
                </c:pt>
                <c:pt idx="15">
                  <c:v>1.5</c:v>
                </c:pt>
                <c:pt idx="16">
                  <c:v>1.6</c:v>
                </c:pt>
                <c:pt idx="17">
                  <c:v>1.7</c:v>
                </c:pt>
                <c:pt idx="18">
                  <c:v>1.8</c:v>
                </c:pt>
                <c:pt idx="19">
                  <c:v>1.9</c:v>
                </c:pt>
                <c:pt idx="20">
                  <c:v>2</c:v>
                </c:pt>
                <c:pt idx="21">
                  <c:v>2.1</c:v>
                </c:pt>
                <c:pt idx="22">
                  <c:v>2.2000000000000002</c:v>
                </c:pt>
                <c:pt idx="23">
                  <c:v>2.2999999999999998</c:v>
                </c:pt>
                <c:pt idx="24">
                  <c:v>2.4</c:v>
                </c:pt>
                <c:pt idx="25">
                  <c:v>2.5</c:v>
                </c:pt>
                <c:pt idx="26">
                  <c:v>2.6</c:v>
                </c:pt>
                <c:pt idx="27">
                  <c:v>2.7</c:v>
                </c:pt>
                <c:pt idx="28">
                  <c:v>2.8</c:v>
                </c:pt>
                <c:pt idx="29">
                  <c:v>2.9</c:v>
                </c:pt>
                <c:pt idx="30">
                  <c:v>3</c:v>
                </c:pt>
                <c:pt idx="31">
                  <c:v>3.1</c:v>
                </c:pt>
                <c:pt idx="32">
                  <c:v>3.2</c:v>
                </c:pt>
                <c:pt idx="33">
                  <c:v>3.3</c:v>
                </c:pt>
                <c:pt idx="34">
                  <c:v>3.4</c:v>
                </c:pt>
                <c:pt idx="35">
                  <c:v>3.5</c:v>
                </c:pt>
                <c:pt idx="36">
                  <c:v>3.6</c:v>
                </c:pt>
                <c:pt idx="37">
                  <c:v>3.7</c:v>
                </c:pt>
                <c:pt idx="38">
                  <c:v>3.8</c:v>
                </c:pt>
                <c:pt idx="39">
                  <c:v>3.9</c:v>
                </c:pt>
                <c:pt idx="40">
                  <c:v>4</c:v>
                </c:pt>
                <c:pt idx="41">
                  <c:v>4.0999999999999996</c:v>
                </c:pt>
                <c:pt idx="42">
                  <c:v>4.2</c:v>
                </c:pt>
                <c:pt idx="43">
                  <c:v>4.3</c:v>
                </c:pt>
                <c:pt idx="44">
                  <c:v>4.4000000000000004</c:v>
                </c:pt>
                <c:pt idx="45">
                  <c:v>4.5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4.8</c:v>
                </c:pt>
                <c:pt idx="49">
                  <c:v>4.9000000000000004</c:v>
                </c:pt>
                <c:pt idx="50">
                  <c:v>5</c:v>
                </c:pt>
                <c:pt idx="51">
                  <c:v>5.0999999999999996</c:v>
                </c:pt>
                <c:pt idx="52">
                  <c:v>5.2</c:v>
                </c:pt>
                <c:pt idx="53">
                  <c:v>5.3</c:v>
                </c:pt>
                <c:pt idx="54">
                  <c:v>5.4</c:v>
                </c:pt>
                <c:pt idx="55">
                  <c:v>5.5</c:v>
                </c:pt>
                <c:pt idx="56">
                  <c:v>5.6</c:v>
                </c:pt>
                <c:pt idx="57">
                  <c:v>5.7</c:v>
                </c:pt>
                <c:pt idx="58">
                  <c:v>5.8</c:v>
                </c:pt>
                <c:pt idx="59">
                  <c:v>5.9</c:v>
                </c:pt>
                <c:pt idx="60">
                  <c:v>6</c:v>
                </c:pt>
                <c:pt idx="61">
                  <c:v>6.1</c:v>
                </c:pt>
                <c:pt idx="62">
                  <c:v>6.2</c:v>
                </c:pt>
                <c:pt idx="63">
                  <c:v>6.3</c:v>
                </c:pt>
                <c:pt idx="64">
                  <c:v>6.4</c:v>
                </c:pt>
                <c:pt idx="65">
                  <c:v>6.5</c:v>
                </c:pt>
                <c:pt idx="66">
                  <c:v>6.6</c:v>
                </c:pt>
                <c:pt idx="67">
                  <c:v>6.7</c:v>
                </c:pt>
                <c:pt idx="68">
                  <c:v>6.8</c:v>
                </c:pt>
                <c:pt idx="69">
                  <c:v>6.9</c:v>
                </c:pt>
                <c:pt idx="70">
                  <c:v>7</c:v>
                </c:pt>
                <c:pt idx="71">
                  <c:v>7.1</c:v>
                </c:pt>
                <c:pt idx="72">
                  <c:v>7.2</c:v>
                </c:pt>
                <c:pt idx="73">
                  <c:v>7.3</c:v>
                </c:pt>
                <c:pt idx="74">
                  <c:v>7.4</c:v>
                </c:pt>
                <c:pt idx="75">
                  <c:v>7.5</c:v>
                </c:pt>
                <c:pt idx="76">
                  <c:v>7.6</c:v>
                </c:pt>
                <c:pt idx="77">
                  <c:v>7.7</c:v>
                </c:pt>
                <c:pt idx="78">
                  <c:v>7.8</c:v>
                </c:pt>
                <c:pt idx="79">
                  <c:v>7.9</c:v>
                </c:pt>
                <c:pt idx="80">
                  <c:v>8</c:v>
                </c:pt>
                <c:pt idx="81">
                  <c:v>8.1</c:v>
                </c:pt>
                <c:pt idx="82">
                  <c:v>8.1999999999999993</c:v>
                </c:pt>
                <c:pt idx="83">
                  <c:v>8.3000000000000007</c:v>
                </c:pt>
                <c:pt idx="84">
                  <c:v>8.4</c:v>
                </c:pt>
                <c:pt idx="85">
                  <c:v>8.5</c:v>
                </c:pt>
                <c:pt idx="86">
                  <c:v>8.6</c:v>
                </c:pt>
                <c:pt idx="87">
                  <c:v>8.6999999999999993</c:v>
                </c:pt>
                <c:pt idx="88">
                  <c:v>8.8000000000000007</c:v>
                </c:pt>
                <c:pt idx="89">
                  <c:v>8.9</c:v>
                </c:pt>
                <c:pt idx="90">
                  <c:v>9</c:v>
                </c:pt>
                <c:pt idx="91">
                  <c:v>9.1</c:v>
                </c:pt>
                <c:pt idx="92">
                  <c:v>9.1999999999999993</c:v>
                </c:pt>
                <c:pt idx="93">
                  <c:v>9.3000000000000007</c:v>
                </c:pt>
                <c:pt idx="94">
                  <c:v>9.4</c:v>
                </c:pt>
                <c:pt idx="95">
                  <c:v>9.5</c:v>
                </c:pt>
                <c:pt idx="96">
                  <c:v>9.6</c:v>
                </c:pt>
                <c:pt idx="97">
                  <c:v>9.6999999999999993</c:v>
                </c:pt>
                <c:pt idx="98">
                  <c:v>9.8000000000000007</c:v>
                </c:pt>
                <c:pt idx="99">
                  <c:v>9.9</c:v>
                </c:pt>
                <c:pt idx="100">
                  <c:v>10</c:v>
                </c:pt>
              </c:numCache>
            </c:numRef>
          </c:cat>
          <c:val>
            <c:numRef>
              <c:f>Sheet1!$U$52:$U$152</c:f>
              <c:numCache>
                <c:formatCode>General</c:formatCod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2.5850114169673284</c:v>
                </c:pt>
                <c:pt idx="18">
                  <c:v>8.5474953508873419</c:v>
                </c:pt>
                <c:pt idx="19">
                  <c:v>22.124002115548333</c:v>
                </c:pt>
                <c:pt idx="20">
                  <c:v>44.610084211270433</c:v>
                </c:pt>
                <c:pt idx="21">
                  <c:v>79.893856731247084</c:v>
                </c:pt>
                <c:pt idx="22">
                  <c:v>128.92443459015578</c:v>
                </c:pt>
                <c:pt idx="23">
                  <c:v>194.03716275862081</c:v>
                </c:pt>
                <c:pt idx="24">
                  <c:v>275.25911402535968</c:v>
                </c:pt>
                <c:pt idx="25">
                  <c:v>373.16328467028529</c:v>
                </c:pt>
                <c:pt idx="26">
                  <c:v>486.77854948005063</c:v>
                </c:pt>
                <c:pt idx="27">
                  <c:v>615.28851099769565</c:v>
                </c:pt>
                <c:pt idx="28">
                  <c:v>756.98651414649328</c:v>
                </c:pt>
                <c:pt idx="29">
                  <c:v>910.22178046863417</c:v>
                </c:pt>
                <c:pt idx="30">
                  <c:v>1072.9280208843336</c:v>
                </c:pt>
                <c:pt idx="31">
                  <c:v>1243.125522018564</c:v>
                </c:pt>
                <c:pt idx="32">
                  <c:v>1418.7262428358147</c:v>
                </c:pt>
                <c:pt idx="33">
                  <c:v>1597.7879559557291</c:v>
                </c:pt>
                <c:pt idx="34">
                  <c:v>1778.4371268848033</c:v>
                </c:pt>
                <c:pt idx="35">
                  <c:v>1958.9888433965552</c:v>
                </c:pt>
                <c:pt idx="36">
                  <c:v>2137.912962388154</c:v>
                </c:pt>
                <c:pt idx="37">
                  <c:v>2313.883001439352</c:v>
                </c:pt>
                <c:pt idx="38">
                  <c:v>2485.7549702584397</c:v>
                </c:pt>
                <c:pt idx="39">
                  <c:v>2652.5797643112055</c:v>
                </c:pt>
                <c:pt idx="40">
                  <c:v>2813.5843786190994</c:v>
                </c:pt>
                <c:pt idx="41">
                  <c:v>2968.1666302151934</c:v>
                </c:pt>
                <c:pt idx="42">
                  <c:v>3115.8766300525822</c:v>
                </c:pt>
                <c:pt idx="43">
                  <c:v>3256.4040556990612</c:v>
                </c:pt>
                <c:pt idx="44">
                  <c:v>3389.5604033282507</c:v>
                </c:pt>
                <c:pt idx="45">
                  <c:v>3515.2642566972004</c:v>
                </c:pt>
                <c:pt idx="46">
                  <c:v>3633.5252633769578</c:v>
                </c:pt>
                <c:pt idx="47">
                  <c:v>3744.4301566554586</c:v>
                </c:pt>
                <c:pt idx="48">
                  <c:v>3848.1291022431278</c:v>
                </c:pt>
                <c:pt idx="49">
                  <c:v>3944.8237085375922</c:v>
                </c:pt>
                <c:pt idx="50">
                  <c:v>4034.7559804303555</c:v>
                </c:pt>
                <c:pt idx="51">
                  <c:v>4118.1987064577279</c:v>
                </c:pt>
                <c:pt idx="52">
                  <c:v>4195.4469372445383</c:v>
                </c:pt>
                <c:pt idx="53">
                  <c:v>4266.8106883026821</c:v>
                </c:pt>
                <c:pt idx="54">
                  <c:v>4332.6086681292163</c:v>
                </c:pt>
                <c:pt idx="55">
                  <c:v>4393.1630202070737</c:v>
                </c:pt>
                <c:pt idx="56">
                  <c:v>4448.7949385466036</c:v>
                </c:pt>
                <c:pt idx="57">
                  <c:v>4499.8210931972544</c:v>
                </c:pt>
                <c:pt idx="58">
                  <c:v>4546.5507555637923</c:v>
                </c:pt>
                <c:pt idx="59">
                  <c:v>4589.283547783436</c:v>
                </c:pt>
                <c:pt idx="60">
                  <c:v>4628.3077268974766</c:v>
                </c:pt>
                <c:pt idx="61">
                  <c:v>4663.8989326270539</c:v>
                </c:pt>
                <c:pt idx="62">
                  <c:v>4696.3193268920913</c:v>
                </c:pt>
                <c:pt idx="63">
                  <c:v>4725.8170645987529</c:v>
                </c:pt>
                <c:pt idx="64">
                  <c:v>4752.6260390753187</c:v>
                </c:pt>
                <c:pt idx="65">
                  <c:v>4776.9658537434052</c:v>
                </c:pt>
                <c:pt idx="66">
                  <c:v>4799.0419765810884</c:v>
                </c:pt>
                <c:pt idx="67">
                  <c:v>4819.0460402469889</c:v>
                </c:pt>
                <c:pt idx="68">
                  <c:v>4837.1562554712409</c:v>
                </c:pt>
                <c:pt idx="69">
                  <c:v>4853.5379102559746</c:v>
                </c:pt>
                <c:pt idx="70">
                  <c:v>4868.3439314610559</c:v>
                </c:pt>
                <c:pt idx="71">
                  <c:v>4881.7154891832251</c:v>
                </c:pt>
                <c:pt idx="72">
                  <c:v>4893.782627568281</c:v>
                </c:pt>
                <c:pt idx="73">
                  <c:v>4904.6649086191946</c:v>
                </c:pt>
                <c:pt idx="74">
                  <c:v>4914.4720580483236</c:v>
                </c:pt>
                <c:pt idx="75">
                  <c:v>4923.304604403248</c:v>
                </c:pt>
                <c:pt idx="76">
                  <c:v>4931.2545045450361</c:v>
                </c:pt>
                <c:pt idx="77">
                  <c:v>4938.4057501460275</c:v>
                </c:pt>
                <c:pt idx="78">
                  <c:v>4944.8349512086679</c:v>
                </c:pt>
                <c:pt idx="79">
                  <c:v>4950.6118937316824</c:v>
                </c:pt>
                <c:pt idx="80">
                  <c:v>4955.800069582453</c:v>
                </c:pt>
                <c:pt idx="81">
                  <c:v>4960.4571774050819</c:v>
                </c:pt>
                <c:pt idx="82">
                  <c:v>4964.6355940212861</c:v>
                </c:pt>
                <c:pt idx="83">
                  <c:v>4968.3828162876162</c:v>
                </c:pt>
                <c:pt idx="84">
                  <c:v>4971.7418737744156</c:v>
                </c:pt>
                <c:pt idx="85">
                  <c:v>4974.7517129457201</c:v>
                </c:pt>
                <c:pt idx="86">
                  <c:v>4977.4475537582712</c:v>
                </c:pt>
                <c:pt idx="87">
                  <c:v>4979.8612197745715</c:v>
                </c:pt>
                <c:pt idx="88">
                  <c:v>4982.0214430095311</c:v>
                </c:pt>
                <c:pt idx="89">
                  <c:v>4983.9541448121672</c:v>
                </c:pt>
                <c:pt idx="90">
                  <c:v>4985.682694130639</c:v>
                </c:pt>
                <c:pt idx="91">
                  <c:v>4987.2281445274557</c:v>
                </c:pt>
                <c:pt idx="92">
                  <c:v>4988.6094513076232</c:v>
                </c:pt>
                <c:pt idx="93">
                  <c:v>4989.8436701007076</c:v>
                </c:pt>
                <c:pt idx="94">
                  <c:v>4990.9461382022137</c:v>
                </c:pt>
                <c:pt idx="95">
                  <c:v>4991.9306399339166</c:v>
                </c:pt>
                <c:pt idx="96">
                  <c:v>4992.8095572294524</c:v>
                </c:pt>
                <c:pt idx="97">
                  <c:v>4993.5940065931391</c:v>
                </c:pt>
                <c:pt idx="98">
                  <c:v>4994.2939635182465</c:v>
                </c:pt>
                <c:pt idx="99">
                  <c:v>4994.9183753877842</c:v>
                </c:pt>
                <c:pt idx="100">
                  <c:v>4995.4752638170039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522-4A1F-AEF8-75FAA1AFBC46}"/>
            </c:ext>
          </c:extLst>
        </c:ser>
        <c:ser>
          <c:idx val="17"/>
          <c:order val="17"/>
          <c:tx>
            <c:strRef>
              <c:f>Sheet1!$V$51</c:f>
              <c:strCache>
                <c:ptCount val="1"/>
                <c:pt idx="0">
                  <c:v>2250</c:v>
                </c:pt>
              </c:strCache>
            </c:strRef>
          </c:tx>
          <c:cat>
            <c:numRef>
              <c:f>Sheet1!$B$52:$B$152</c:f>
              <c:numCache>
                <c:formatCode>General</c:formatCode>
                <c:ptCount val="10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  <c:pt idx="11">
                  <c:v>1.1000000000000001</c:v>
                </c:pt>
                <c:pt idx="12">
                  <c:v>1.2</c:v>
                </c:pt>
                <c:pt idx="13">
                  <c:v>1.3</c:v>
                </c:pt>
                <c:pt idx="14">
                  <c:v>1.4</c:v>
                </c:pt>
                <c:pt idx="15">
                  <c:v>1.5</c:v>
                </c:pt>
                <c:pt idx="16">
                  <c:v>1.6</c:v>
                </c:pt>
                <c:pt idx="17">
                  <c:v>1.7</c:v>
                </c:pt>
                <c:pt idx="18">
                  <c:v>1.8</c:v>
                </c:pt>
                <c:pt idx="19">
                  <c:v>1.9</c:v>
                </c:pt>
                <c:pt idx="20">
                  <c:v>2</c:v>
                </c:pt>
                <c:pt idx="21">
                  <c:v>2.1</c:v>
                </c:pt>
                <c:pt idx="22">
                  <c:v>2.2000000000000002</c:v>
                </c:pt>
                <c:pt idx="23">
                  <c:v>2.2999999999999998</c:v>
                </c:pt>
                <c:pt idx="24">
                  <c:v>2.4</c:v>
                </c:pt>
                <c:pt idx="25">
                  <c:v>2.5</c:v>
                </c:pt>
                <c:pt idx="26">
                  <c:v>2.6</c:v>
                </c:pt>
                <c:pt idx="27">
                  <c:v>2.7</c:v>
                </c:pt>
                <c:pt idx="28">
                  <c:v>2.8</c:v>
                </c:pt>
                <c:pt idx="29">
                  <c:v>2.9</c:v>
                </c:pt>
                <c:pt idx="30">
                  <c:v>3</c:v>
                </c:pt>
                <c:pt idx="31">
                  <c:v>3.1</c:v>
                </c:pt>
                <c:pt idx="32">
                  <c:v>3.2</c:v>
                </c:pt>
                <c:pt idx="33">
                  <c:v>3.3</c:v>
                </c:pt>
                <c:pt idx="34">
                  <c:v>3.4</c:v>
                </c:pt>
                <c:pt idx="35">
                  <c:v>3.5</c:v>
                </c:pt>
                <c:pt idx="36">
                  <c:v>3.6</c:v>
                </c:pt>
                <c:pt idx="37">
                  <c:v>3.7</c:v>
                </c:pt>
                <c:pt idx="38">
                  <c:v>3.8</c:v>
                </c:pt>
                <c:pt idx="39">
                  <c:v>3.9</c:v>
                </c:pt>
                <c:pt idx="40">
                  <c:v>4</c:v>
                </c:pt>
                <c:pt idx="41">
                  <c:v>4.0999999999999996</c:v>
                </c:pt>
                <c:pt idx="42">
                  <c:v>4.2</c:v>
                </c:pt>
                <c:pt idx="43">
                  <c:v>4.3</c:v>
                </c:pt>
                <c:pt idx="44">
                  <c:v>4.4000000000000004</c:v>
                </c:pt>
                <c:pt idx="45">
                  <c:v>4.5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4.8</c:v>
                </c:pt>
                <c:pt idx="49">
                  <c:v>4.9000000000000004</c:v>
                </c:pt>
                <c:pt idx="50">
                  <c:v>5</c:v>
                </c:pt>
                <c:pt idx="51">
                  <c:v>5.0999999999999996</c:v>
                </c:pt>
                <c:pt idx="52">
                  <c:v>5.2</c:v>
                </c:pt>
                <c:pt idx="53">
                  <c:v>5.3</c:v>
                </c:pt>
                <c:pt idx="54">
                  <c:v>5.4</c:v>
                </c:pt>
                <c:pt idx="55">
                  <c:v>5.5</c:v>
                </c:pt>
                <c:pt idx="56">
                  <c:v>5.6</c:v>
                </c:pt>
                <c:pt idx="57">
                  <c:v>5.7</c:v>
                </c:pt>
                <c:pt idx="58">
                  <c:v>5.8</c:v>
                </c:pt>
                <c:pt idx="59">
                  <c:v>5.9</c:v>
                </c:pt>
                <c:pt idx="60">
                  <c:v>6</c:v>
                </c:pt>
                <c:pt idx="61">
                  <c:v>6.1</c:v>
                </c:pt>
                <c:pt idx="62">
                  <c:v>6.2</c:v>
                </c:pt>
                <c:pt idx="63">
                  <c:v>6.3</c:v>
                </c:pt>
                <c:pt idx="64">
                  <c:v>6.4</c:v>
                </c:pt>
                <c:pt idx="65">
                  <c:v>6.5</c:v>
                </c:pt>
                <c:pt idx="66">
                  <c:v>6.6</c:v>
                </c:pt>
                <c:pt idx="67">
                  <c:v>6.7</c:v>
                </c:pt>
                <c:pt idx="68">
                  <c:v>6.8</c:v>
                </c:pt>
                <c:pt idx="69">
                  <c:v>6.9</c:v>
                </c:pt>
                <c:pt idx="70">
                  <c:v>7</c:v>
                </c:pt>
                <c:pt idx="71">
                  <c:v>7.1</c:v>
                </c:pt>
                <c:pt idx="72">
                  <c:v>7.2</c:v>
                </c:pt>
                <c:pt idx="73">
                  <c:v>7.3</c:v>
                </c:pt>
                <c:pt idx="74">
                  <c:v>7.4</c:v>
                </c:pt>
                <c:pt idx="75">
                  <c:v>7.5</c:v>
                </c:pt>
                <c:pt idx="76">
                  <c:v>7.6</c:v>
                </c:pt>
                <c:pt idx="77">
                  <c:v>7.7</c:v>
                </c:pt>
                <c:pt idx="78">
                  <c:v>7.8</c:v>
                </c:pt>
                <c:pt idx="79">
                  <c:v>7.9</c:v>
                </c:pt>
                <c:pt idx="80">
                  <c:v>8</c:v>
                </c:pt>
                <c:pt idx="81">
                  <c:v>8.1</c:v>
                </c:pt>
                <c:pt idx="82">
                  <c:v>8.1999999999999993</c:v>
                </c:pt>
                <c:pt idx="83">
                  <c:v>8.3000000000000007</c:v>
                </c:pt>
                <c:pt idx="84">
                  <c:v>8.4</c:v>
                </c:pt>
                <c:pt idx="85">
                  <c:v>8.5</c:v>
                </c:pt>
                <c:pt idx="86">
                  <c:v>8.6</c:v>
                </c:pt>
                <c:pt idx="87">
                  <c:v>8.6999999999999993</c:v>
                </c:pt>
                <c:pt idx="88">
                  <c:v>8.8000000000000007</c:v>
                </c:pt>
                <c:pt idx="89">
                  <c:v>8.9</c:v>
                </c:pt>
                <c:pt idx="90">
                  <c:v>9</c:v>
                </c:pt>
                <c:pt idx="91">
                  <c:v>9.1</c:v>
                </c:pt>
                <c:pt idx="92">
                  <c:v>9.1999999999999993</c:v>
                </c:pt>
                <c:pt idx="93">
                  <c:v>9.3000000000000007</c:v>
                </c:pt>
                <c:pt idx="94">
                  <c:v>9.4</c:v>
                </c:pt>
                <c:pt idx="95">
                  <c:v>9.5</c:v>
                </c:pt>
                <c:pt idx="96">
                  <c:v>9.6</c:v>
                </c:pt>
                <c:pt idx="97">
                  <c:v>9.6999999999999993</c:v>
                </c:pt>
                <c:pt idx="98">
                  <c:v>9.8000000000000007</c:v>
                </c:pt>
                <c:pt idx="99">
                  <c:v>9.9</c:v>
                </c:pt>
                <c:pt idx="100">
                  <c:v>10</c:v>
                </c:pt>
              </c:numCache>
            </c:numRef>
          </c:cat>
          <c:val>
            <c:numRef>
              <c:f>Sheet1!$V$52:$V$152</c:f>
              <c:numCache>
                <c:formatCode>General</c:formatCod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1.6562980580668882</c:v>
                </c:pt>
                <c:pt idx="19">
                  <c:v>5.7013754274001123</c:v>
                </c:pt>
                <c:pt idx="20">
                  <c:v>15.186387731309441</c:v>
                </c:pt>
                <c:pt idx="21">
                  <c:v>31.492546769912519</c:v>
                </c:pt>
                <c:pt idx="22">
                  <c:v>57.788200930135559</c:v>
                </c:pt>
                <c:pt idx="23">
                  <c:v>95.407533644794469</c:v>
                </c:pt>
                <c:pt idx="24">
                  <c:v>146.60358026866248</c:v>
                </c:pt>
                <c:pt idx="25">
                  <c:v>212.04037003642773</c:v>
                </c:pt>
                <c:pt idx="26">
                  <c:v>292.65242019691891</c:v>
                </c:pt>
                <c:pt idx="27">
                  <c:v>388.19192353812946</c:v>
                </c:pt>
                <c:pt idx="28">
                  <c:v>498.36954189503348</c:v>
                </c:pt>
                <c:pt idx="29">
                  <c:v>622.12465258617476</c:v>
                </c:pt>
                <c:pt idx="30">
                  <c:v>758.28792604798366</c:v>
                </c:pt>
                <c:pt idx="31">
                  <c:v>905.26251427941577</c:v>
                </c:pt>
                <c:pt idx="32">
                  <c:v>1061.3968627446566</c:v>
                </c:pt>
                <c:pt idx="33">
                  <c:v>1224.8672612412472</c:v>
                </c:pt>
                <c:pt idx="34">
                  <c:v>1393.8821238819703</c:v>
                </c:pt>
                <c:pt idx="35">
                  <c:v>1566.6485993725296</c:v>
                </c:pt>
                <c:pt idx="36">
                  <c:v>1741.4798292616219</c:v>
                </c:pt>
                <c:pt idx="37">
                  <c:v>1916.7887038433969</c:v>
                </c:pt>
                <c:pt idx="38">
                  <c:v>2091.1391710262101</c:v>
                </c:pt>
                <c:pt idx="39">
                  <c:v>2263.2436136868537</c:v>
                </c:pt>
                <c:pt idx="40">
                  <c:v>2431.9820448895916</c:v>
                </c:pt>
                <c:pt idx="41">
                  <c:v>2596.3957813260804</c:v>
                </c:pt>
                <c:pt idx="42">
                  <c:v>2755.6887229393365</c:v>
                </c:pt>
                <c:pt idx="43">
                  <c:v>2909.216786137104</c:v>
                </c:pt>
                <c:pt idx="44">
                  <c:v>3056.4799057681935</c:v>
                </c:pt>
                <c:pt idx="45">
                  <c:v>3197.1088926874795</c:v>
                </c:pt>
                <c:pt idx="46">
                  <c:v>3330.8534210305006</c:v>
                </c:pt>
                <c:pt idx="47">
                  <c:v>3457.568203990289</c:v>
                </c:pt>
                <c:pt idx="48">
                  <c:v>3577.2000887011532</c:v>
                </c:pt>
                <c:pt idx="49">
                  <c:v>3689.7749866832246</c:v>
                </c:pt>
                <c:pt idx="50">
                  <c:v>3795.3858128785173</c:v>
                </c:pt>
                <c:pt idx="51">
                  <c:v>3894.181030909539</c:v>
                </c:pt>
                <c:pt idx="52">
                  <c:v>3986.3542817189591</c:v>
                </c:pt>
                <c:pt idx="53">
                  <c:v>4072.1349215400815</c:v>
                </c:pt>
                <c:pt idx="54">
                  <c:v>4151.779630789124</c:v>
                </c:pt>
                <c:pt idx="55">
                  <c:v>4225.5649863842336</c:v>
                </c:pt>
                <c:pt idx="56">
                  <c:v>4293.7810162284522</c:v>
                </c:pt>
                <c:pt idx="57">
                  <c:v>4356.7256446774718</c:v>
                </c:pt>
                <c:pt idx="58">
                  <c:v>4414.6999860713277</c:v>
                </c:pt>
                <c:pt idx="59">
                  <c:v>4468.0044005749351</c:v>
                </c:pt>
                <c:pt idx="60">
                  <c:v>4516.9352470419162</c:v>
                </c:pt>
                <c:pt idx="61">
                  <c:v>4561.7822533549588</c:v>
                </c:pt>
                <c:pt idx="62">
                  <c:v>4602.8264357345952</c:v>
                </c:pt>
                <c:pt idx="63">
                  <c:v>4640.3384963771241</c:v>
                </c:pt>
                <c:pt idx="64">
                  <c:v>4674.5776366523023</c:v>
                </c:pt>
                <c:pt idx="65">
                  <c:v>4705.7907258805335</c:v>
                </c:pt>
                <c:pt idx="66">
                  <c:v>4734.2117722944522</c:v>
                </c:pt>
                <c:pt idx="67">
                  <c:v>4760.0616472606725</c:v>
                </c:pt>
                <c:pt idx="68">
                  <c:v>4783.5480195727141</c:v>
                </c:pt>
                <c:pt idx="69">
                  <c:v>4804.8654613146082</c:v>
                </c:pt>
                <c:pt idx="70">
                  <c:v>4824.1956917211328</c:v>
                </c:pt>
                <c:pt idx="71">
                  <c:v>4841.7079297302826</c:v>
                </c:pt>
                <c:pt idx="72">
                  <c:v>4857.5593300328674</c:v>
                </c:pt>
                <c:pt idx="73">
                  <c:v>4871.8954810381965</c:v>
                </c:pt>
                <c:pt idx="74">
                  <c:v>4884.8509464967337</c:v>
                </c:pt>
                <c:pt idx="75">
                  <c:v>4896.5498354375195</c:v>
                </c:pt>
                <c:pt idx="76">
                  <c:v>4907.1063876847038</c:v>
                </c:pt>
                <c:pt idx="77">
                  <c:v>4916.6255644878283</c:v>
                </c:pt>
                <c:pt idx="78">
                  <c:v>4925.2036357886846</c:v>
                </c:pt>
                <c:pt idx="79">
                  <c:v>4932.928757360386</c:v>
                </c:pt>
                <c:pt idx="80">
                  <c:v>4939.8815325290298</c:v>
                </c:pt>
                <c:pt idx="81">
                  <c:v>4946.1355544427824</c:v>
                </c:pt>
                <c:pt idx="82">
                  <c:v>4951.7579259157201</c:v>
                </c:pt>
                <c:pt idx="83">
                  <c:v>4956.8097547642756</c:v>
                </c:pt>
                <c:pt idx="84">
                  <c:v>4961.3466232951678</c:v>
                </c:pt>
                <c:pt idx="85">
                  <c:v>4965.4190312134351</c:v>
                </c:pt>
                <c:pt idx="86">
                  <c:v>4969.072811715997</c:v>
                </c:pt>
                <c:pt idx="87">
                  <c:v>4972.3495209349348</c:v>
                </c:pt>
                <c:pt idx="88">
                  <c:v>4975.2868012103327</c:v>
                </c:pt>
                <c:pt idx="89">
                  <c:v>4977.9187189169497</c:v>
                </c:pt>
                <c:pt idx="90">
                  <c:v>4980.2760777535568</c:v>
                </c:pt>
                <c:pt idx="91">
                  <c:v>4982.386708538158</c:v>
                </c:pt>
                <c:pt idx="92">
                  <c:v>4984.2757366448341</c:v>
                </c:pt>
                <c:pt idx="93">
                  <c:v>4985.9658282760447</c:v>
                </c:pt>
                <c:pt idx="94">
                  <c:v>4987.4774167942614</c:v>
                </c:pt>
                <c:pt idx="95">
                  <c:v>4988.8289103439793</c:v>
                </c:pt>
                <c:pt idx="96">
                  <c:v>4990.0368819844707</c:v>
                </c:pt>
                <c:pt idx="97">
                  <c:v>4991.1162435285587</c:v>
                </c:pt>
                <c:pt idx="98">
                  <c:v>4992.0804042470381</c:v>
                </c:pt>
                <c:pt idx="99">
                  <c:v>4992.9414155543082</c:v>
                </c:pt>
                <c:pt idx="100">
                  <c:v>4993.7101027413182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B522-4A1F-AEF8-75FAA1AFBC46}"/>
            </c:ext>
          </c:extLst>
        </c:ser>
        <c:ser>
          <c:idx val="18"/>
          <c:order val="18"/>
          <c:tx>
            <c:strRef>
              <c:f>Sheet1!$W$51</c:f>
              <c:strCache>
                <c:ptCount val="1"/>
                <c:pt idx="0">
                  <c:v>2375</c:v>
                </c:pt>
              </c:strCache>
            </c:strRef>
          </c:tx>
          <c:cat>
            <c:numRef>
              <c:f>Sheet1!$B$52:$B$152</c:f>
              <c:numCache>
                <c:formatCode>General</c:formatCode>
                <c:ptCount val="10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  <c:pt idx="11">
                  <c:v>1.1000000000000001</c:v>
                </c:pt>
                <c:pt idx="12">
                  <c:v>1.2</c:v>
                </c:pt>
                <c:pt idx="13">
                  <c:v>1.3</c:v>
                </c:pt>
                <c:pt idx="14">
                  <c:v>1.4</c:v>
                </c:pt>
                <c:pt idx="15">
                  <c:v>1.5</c:v>
                </c:pt>
                <c:pt idx="16">
                  <c:v>1.6</c:v>
                </c:pt>
                <c:pt idx="17">
                  <c:v>1.7</c:v>
                </c:pt>
                <c:pt idx="18">
                  <c:v>1.8</c:v>
                </c:pt>
                <c:pt idx="19">
                  <c:v>1.9</c:v>
                </c:pt>
                <c:pt idx="20">
                  <c:v>2</c:v>
                </c:pt>
                <c:pt idx="21">
                  <c:v>2.1</c:v>
                </c:pt>
                <c:pt idx="22">
                  <c:v>2.2000000000000002</c:v>
                </c:pt>
                <c:pt idx="23">
                  <c:v>2.2999999999999998</c:v>
                </c:pt>
                <c:pt idx="24">
                  <c:v>2.4</c:v>
                </c:pt>
                <c:pt idx="25">
                  <c:v>2.5</c:v>
                </c:pt>
                <c:pt idx="26">
                  <c:v>2.6</c:v>
                </c:pt>
                <c:pt idx="27">
                  <c:v>2.7</c:v>
                </c:pt>
                <c:pt idx="28">
                  <c:v>2.8</c:v>
                </c:pt>
                <c:pt idx="29">
                  <c:v>2.9</c:v>
                </c:pt>
                <c:pt idx="30">
                  <c:v>3</c:v>
                </c:pt>
                <c:pt idx="31">
                  <c:v>3.1</c:v>
                </c:pt>
                <c:pt idx="32">
                  <c:v>3.2</c:v>
                </c:pt>
                <c:pt idx="33">
                  <c:v>3.3</c:v>
                </c:pt>
                <c:pt idx="34">
                  <c:v>3.4</c:v>
                </c:pt>
                <c:pt idx="35">
                  <c:v>3.5</c:v>
                </c:pt>
                <c:pt idx="36">
                  <c:v>3.6</c:v>
                </c:pt>
                <c:pt idx="37">
                  <c:v>3.7</c:v>
                </c:pt>
                <c:pt idx="38">
                  <c:v>3.8</c:v>
                </c:pt>
                <c:pt idx="39">
                  <c:v>3.9</c:v>
                </c:pt>
                <c:pt idx="40">
                  <c:v>4</c:v>
                </c:pt>
                <c:pt idx="41">
                  <c:v>4.0999999999999996</c:v>
                </c:pt>
                <c:pt idx="42">
                  <c:v>4.2</c:v>
                </c:pt>
                <c:pt idx="43">
                  <c:v>4.3</c:v>
                </c:pt>
                <c:pt idx="44">
                  <c:v>4.4000000000000004</c:v>
                </c:pt>
                <c:pt idx="45">
                  <c:v>4.5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4.8</c:v>
                </c:pt>
                <c:pt idx="49">
                  <c:v>4.9000000000000004</c:v>
                </c:pt>
                <c:pt idx="50">
                  <c:v>5</c:v>
                </c:pt>
                <c:pt idx="51">
                  <c:v>5.0999999999999996</c:v>
                </c:pt>
                <c:pt idx="52">
                  <c:v>5.2</c:v>
                </c:pt>
                <c:pt idx="53">
                  <c:v>5.3</c:v>
                </c:pt>
                <c:pt idx="54">
                  <c:v>5.4</c:v>
                </c:pt>
                <c:pt idx="55">
                  <c:v>5.5</c:v>
                </c:pt>
                <c:pt idx="56">
                  <c:v>5.6</c:v>
                </c:pt>
                <c:pt idx="57">
                  <c:v>5.7</c:v>
                </c:pt>
                <c:pt idx="58">
                  <c:v>5.8</c:v>
                </c:pt>
                <c:pt idx="59">
                  <c:v>5.9</c:v>
                </c:pt>
                <c:pt idx="60">
                  <c:v>6</c:v>
                </c:pt>
                <c:pt idx="61">
                  <c:v>6.1</c:v>
                </c:pt>
                <c:pt idx="62">
                  <c:v>6.2</c:v>
                </c:pt>
                <c:pt idx="63">
                  <c:v>6.3</c:v>
                </c:pt>
                <c:pt idx="64">
                  <c:v>6.4</c:v>
                </c:pt>
                <c:pt idx="65">
                  <c:v>6.5</c:v>
                </c:pt>
                <c:pt idx="66">
                  <c:v>6.6</c:v>
                </c:pt>
                <c:pt idx="67">
                  <c:v>6.7</c:v>
                </c:pt>
                <c:pt idx="68">
                  <c:v>6.8</c:v>
                </c:pt>
                <c:pt idx="69">
                  <c:v>6.9</c:v>
                </c:pt>
                <c:pt idx="70">
                  <c:v>7</c:v>
                </c:pt>
                <c:pt idx="71">
                  <c:v>7.1</c:v>
                </c:pt>
                <c:pt idx="72">
                  <c:v>7.2</c:v>
                </c:pt>
                <c:pt idx="73">
                  <c:v>7.3</c:v>
                </c:pt>
                <c:pt idx="74">
                  <c:v>7.4</c:v>
                </c:pt>
                <c:pt idx="75">
                  <c:v>7.5</c:v>
                </c:pt>
                <c:pt idx="76">
                  <c:v>7.6</c:v>
                </c:pt>
                <c:pt idx="77">
                  <c:v>7.7</c:v>
                </c:pt>
                <c:pt idx="78">
                  <c:v>7.8</c:v>
                </c:pt>
                <c:pt idx="79">
                  <c:v>7.9</c:v>
                </c:pt>
                <c:pt idx="80">
                  <c:v>8</c:v>
                </c:pt>
                <c:pt idx="81">
                  <c:v>8.1</c:v>
                </c:pt>
                <c:pt idx="82">
                  <c:v>8.1999999999999993</c:v>
                </c:pt>
                <c:pt idx="83">
                  <c:v>8.3000000000000007</c:v>
                </c:pt>
                <c:pt idx="84">
                  <c:v>8.4</c:v>
                </c:pt>
                <c:pt idx="85">
                  <c:v>8.5</c:v>
                </c:pt>
                <c:pt idx="86">
                  <c:v>8.6</c:v>
                </c:pt>
                <c:pt idx="87">
                  <c:v>8.6999999999999993</c:v>
                </c:pt>
                <c:pt idx="88">
                  <c:v>8.8000000000000007</c:v>
                </c:pt>
                <c:pt idx="89">
                  <c:v>8.9</c:v>
                </c:pt>
                <c:pt idx="90">
                  <c:v>9</c:v>
                </c:pt>
                <c:pt idx="91">
                  <c:v>9.1</c:v>
                </c:pt>
                <c:pt idx="92">
                  <c:v>9.1999999999999993</c:v>
                </c:pt>
                <c:pt idx="93">
                  <c:v>9.3000000000000007</c:v>
                </c:pt>
                <c:pt idx="94">
                  <c:v>9.4</c:v>
                </c:pt>
                <c:pt idx="95">
                  <c:v>9.5</c:v>
                </c:pt>
                <c:pt idx="96">
                  <c:v>9.6</c:v>
                </c:pt>
                <c:pt idx="97">
                  <c:v>9.6999999999999993</c:v>
                </c:pt>
                <c:pt idx="98">
                  <c:v>9.8000000000000007</c:v>
                </c:pt>
                <c:pt idx="99">
                  <c:v>9.9</c:v>
                </c:pt>
                <c:pt idx="100">
                  <c:v>10</c:v>
                </c:pt>
              </c:numCache>
            </c:numRef>
          </c:cat>
          <c:val>
            <c:numRef>
              <c:f>Sheet1!$W$52:$W$152</c:f>
              <c:numCache>
                <c:formatCode>General</c:formatCod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1.0612422208852479</c:v>
                </c:pt>
                <c:pt idx="20">
                  <c:v>3.7970397669497404</c:v>
                </c:pt>
                <c:pt idx="21">
                  <c:v>10.397612060614993</c:v>
                </c:pt>
                <c:pt idx="22">
                  <c:v>22.187598221964738</c:v>
                </c:pt>
                <c:pt idx="23">
                  <c:v>41.741747146684411</c:v>
                </c:pt>
                <c:pt idx="24">
                  <c:v>70.585141306491593</c:v>
                </c:pt>
                <c:pt idx="25">
                  <c:v>110.85243827454381</c:v>
                </c:pt>
                <c:pt idx="26">
                  <c:v>163.65115410749721</c:v>
                </c:pt>
                <c:pt idx="27">
                  <c:v>230.17712732550004</c:v>
                </c:pt>
                <c:pt idx="28">
                  <c:v>310.75301425084791</c:v>
                </c:pt>
                <c:pt idx="29">
                  <c:v>405.5231932888023</c:v>
                </c:pt>
                <c:pt idx="30">
                  <c:v>513.97664989511691</c:v>
                </c:pt>
                <c:pt idx="31">
                  <c:v>635.36902750887168</c:v>
                </c:pt>
                <c:pt idx="32">
                  <c:v>768.52963227139401</c:v>
                </c:pt>
                <c:pt idx="33">
                  <c:v>912.11806131232868</c:v>
                </c:pt>
                <c:pt idx="34">
                  <c:v>1064.5719070077694</c:v>
                </c:pt>
                <c:pt idx="35">
                  <c:v>1224.2630531822115</c:v>
                </c:pt>
                <c:pt idx="36">
                  <c:v>1389.5016729694205</c:v>
                </c:pt>
                <c:pt idx="37">
                  <c:v>1558.6293896988698</c:v>
                </c:pt>
                <c:pt idx="38">
                  <c:v>1730.037073533392</c:v>
                </c:pt>
                <c:pt idx="39">
                  <c:v>1902.2167675222533</c:v>
                </c:pt>
                <c:pt idx="40">
                  <c:v>2073.7755789307612</c:v>
                </c:pt>
                <c:pt idx="41">
                  <c:v>2243.4603652066999</c:v>
                </c:pt>
                <c:pt idx="42">
                  <c:v>2410.1627929356241</c:v>
                </c:pt>
                <c:pt idx="43">
                  <c:v>2572.9264511850724</c:v>
                </c:pt>
                <c:pt idx="44">
                  <c:v>2730.9437853546842</c:v>
                </c:pt>
                <c:pt idx="45">
                  <c:v>2883.5525597378228</c:v>
                </c:pt>
                <c:pt idx="46">
                  <c:v>3030.2272372066009</c:v>
                </c:pt>
                <c:pt idx="47">
                  <c:v>3170.5697066472112</c:v>
                </c:pt>
                <c:pt idx="48">
                  <c:v>3304.2977864221416</c:v>
                </c:pt>
                <c:pt idx="49">
                  <c:v>3431.2335713307561</c:v>
                </c:pt>
                <c:pt idx="50">
                  <c:v>3551.2911749766326</c:v>
                </c:pt>
                <c:pt idx="51">
                  <c:v>3664.4648421899492</c:v>
                </c:pt>
                <c:pt idx="52">
                  <c:v>3770.8173437186265</c:v>
                </c:pt>
                <c:pt idx="53">
                  <c:v>3870.4691002107038</c:v>
                </c:pt>
                <c:pt idx="54">
                  <c:v>3963.5880270851972</c:v>
                </c:pt>
                <c:pt idx="55">
                  <c:v>4050.3802819845564</c:v>
                </c:pt>
                <c:pt idx="56">
                  <c:v>4131.0818978704247</c:v>
                </c:pt>
                <c:pt idx="57">
                  <c:v>4205.9513473021152</c:v>
                </c:pt>
                <c:pt idx="58">
                  <c:v>4275.2629961019575</c:v>
                </c:pt>
                <c:pt idx="59">
                  <c:v>4339.3014235131168</c:v>
                </c:pt>
                <c:pt idx="60">
                  <c:v>4398.3565485021609</c:v>
                </c:pt>
                <c:pt idx="61">
                  <c:v>4452.7195080833671</c:v>
                </c:pt>
                <c:pt idx="62">
                  <c:v>4502.6792192331859</c:v>
                </c:pt>
                <c:pt idx="63">
                  <c:v>4548.5195598252822</c:v>
                </c:pt>
                <c:pt idx="64">
                  <c:v>4590.5171006691362</c:v>
                </c:pt>
                <c:pt idx="65">
                  <c:v>4628.9393249764717</c:v>
                </c:pt>
                <c:pt idx="66">
                  <c:v>4664.0432733380703</c:v>
                </c:pt>
                <c:pt idx="67">
                  <c:v>4696.0745571419748</c:v>
                </c:pt>
                <c:pt idx="68">
                  <c:v>4725.2666872786931</c:v>
                </c:pt>
                <c:pt idx="69">
                  <c:v>4751.840670020455</c:v>
                </c:pt>
                <c:pt idx="70">
                  <c:v>4776.0048265105715</c:v>
                </c:pt>
                <c:pt idx="71">
                  <c:v>4797.9547971043048</c:v>
                </c:pt>
                <c:pt idx="72">
                  <c:v>4817.873696212584</c:v>
                </c:pt>
                <c:pt idx="73">
                  <c:v>4835.9323875869541</c:v>
                </c:pt>
                <c:pt idx="74">
                  <c:v>4852.2898538924319</c:v>
                </c:pt>
                <c:pt idx="75">
                  <c:v>4867.0936380511466</c:v>
                </c:pt>
                <c:pt idx="76">
                  <c:v>4880.4803371129738</c:v>
                </c:pt>
                <c:pt idx="77">
                  <c:v>4892.5761323718316</c:v>
                </c:pt>
                <c:pt idx="78">
                  <c:v>4903.4973420766082</c:v>
                </c:pt>
                <c:pt idx="79">
                  <c:v>4913.350985418806</c:v>
                </c:pt>
                <c:pt idx="80">
                  <c:v>4922.2353485221402</c:v>
                </c:pt>
                <c:pt idx="81">
                  <c:v>4930.2405449417911</c:v>
                </c:pt>
                <c:pt idx="82">
                  <c:v>4937.4490647205248</c:v>
                </c:pt>
                <c:pt idx="83">
                  <c:v>4943.936307371484</c:v>
                </c:pt>
                <c:pt idx="84">
                  <c:v>4949.7710952834532</c:v>
                </c:pt>
                <c:pt idx="85">
                  <c:v>4955.0161649966267</c:v>
                </c:pt>
                <c:pt idx="86">
                  <c:v>4959.7286345946468</c:v>
                </c:pt>
                <c:pt idx="87">
                  <c:v>4963.9604461215476</c:v>
                </c:pt>
                <c:pt idx="88">
                  <c:v>4967.7587824768279</c:v>
                </c:pt>
                <c:pt idx="89">
                  <c:v>4971.1664586845127</c:v>
                </c:pt>
                <c:pt idx="90">
                  <c:v>4974.2222877866216</c:v>
                </c:pt>
                <c:pt idx="91">
                  <c:v>4976.9614218907</c:v>
                </c:pt>
                <c:pt idx="92">
                  <c:v>4979.4156691164826</c:v>
                </c:pt>
                <c:pt idx="93">
                  <c:v>4981.6137873480648</c:v>
                </c:pt>
                <c:pt idx="94">
                  <c:v>4983.5817558140861</c:v>
                </c:pt>
                <c:pt idx="95">
                  <c:v>4985.3430255970779</c:v>
                </c:pt>
                <c:pt idx="96">
                  <c:v>4986.9187502206187</c:v>
                </c:pt>
                <c:pt idx="97">
                  <c:v>4988.3279974854831</c:v>
                </c:pt>
                <c:pt idx="98">
                  <c:v>4989.5879437279245</c:v>
                </c:pt>
                <c:pt idx="99">
                  <c:v>4990.7140516593117</c:v>
                </c:pt>
                <c:pt idx="100">
                  <c:v>4991.7202329195779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522-4A1F-AEF8-75FAA1AFBC46}"/>
            </c:ext>
          </c:extLst>
        </c:ser>
        <c:ser>
          <c:idx val="19"/>
          <c:order val="19"/>
          <c:tx>
            <c:strRef>
              <c:f>Sheet1!$X$51</c:f>
              <c:strCache>
                <c:ptCount val="1"/>
                <c:pt idx="0">
                  <c:v>2500</c:v>
                </c:pt>
              </c:strCache>
            </c:strRef>
          </c:tx>
          <c:cat>
            <c:numRef>
              <c:f>Sheet1!$B$52:$B$152</c:f>
              <c:numCache>
                <c:formatCode>General</c:formatCode>
                <c:ptCount val="10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  <c:pt idx="11">
                  <c:v>1.1000000000000001</c:v>
                </c:pt>
                <c:pt idx="12">
                  <c:v>1.2</c:v>
                </c:pt>
                <c:pt idx="13">
                  <c:v>1.3</c:v>
                </c:pt>
                <c:pt idx="14">
                  <c:v>1.4</c:v>
                </c:pt>
                <c:pt idx="15">
                  <c:v>1.5</c:v>
                </c:pt>
                <c:pt idx="16">
                  <c:v>1.6</c:v>
                </c:pt>
                <c:pt idx="17">
                  <c:v>1.7</c:v>
                </c:pt>
                <c:pt idx="18">
                  <c:v>1.8</c:v>
                </c:pt>
                <c:pt idx="19">
                  <c:v>1.9</c:v>
                </c:pt>
                <c:pt idx="20">
                  <c:v>2</c:v>
                </c:pt>
                <c:pt idx="21">
                  <c:v>2.1</c:v>
                </c:pt>
                <c:pt idx="22">
                  <c:v>2.2000000000000002</c:v>
                </c:pt>
                <c:pt idx="23">
                  <c:v>2.2999999999999998</c:v>
                </c:pt>
                <c:pt idx="24">
                  <c:v>2.4</c:v>
                </c:pt>
                <c:pt idx="25">
                  <c:v>2.5</c:v>
                </c:pt>
                <c:pt idx="26">
                  <c:v>2.6</c:v>
                </c:pt>
                <c:pt idx="27">
                  <c:v>2.7</c:v>
                </c:pt>
                <c:pt idx="28">
                  <c:v>2.8</c:v>
                </c:pt>
                <c:pt idx="29">
                  <c:v>2.9</c:v>
                </c:pt>
                <c:pt idx="30">
                  <c:v>3</c:v>
                </c:pt>
                <c:pt idx="31">
                  <c:v>3.1</c:v>
                </c:pt>
                <c:pt idx="32">
                  <c:v>3.2</c:v>
                </c:pt>
                <c:pt idx="33">
                  <c:v>3.3</c:v>
                </c:pt>
                <c:pt idx="34">
                  <c:v>3.4</c:v>
                </c:pt>
                <c:pt idx="35">
                  <c:v>3.5</c:v>
                </c:pt>
                <c:pt idx="36">
                  <c:v>3.6</c:v>
                </c:pt>
                <c:pt idx="37">
                  <c:v>3.7</c:v>
                </c:pt>
                <c:pt idx="38">
                  <c:v>3.8</c:v>
                </c:pt>
                <c:pt idx="39">
                  <c:v>3.9</c:v>
                </c:pt>
                <c:pt idx="40">
                  <c:v>4</c:v>
                </c:pt>
                <c:pt idx="41">
                  <c:v>4.0999999999999996</c:v>
                </c:pt>
                <c:pt idx="42">
                  <c:v>4.2</c:v>
                </c:pt>
                <c:pt idx="43">
                  <c:v>4.3</c:v>
                </c:pt>
                <c:pt idx="44">
                  <c:v>4.4000000000000004</c:v>
                </c:pt>
                <c:pt idx="45">
                  <c:v>4.5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4.8</c:v>
                </c:pt>
                <c:pt idx="49">
                  <c:v>4.9000000000000004</c:v>
                </c:pt>
                <c:pt idx="50">
                  <c:v>5</c:v>
                </c:pt>
                <c:pt idx="51">
                  <c:v>5.0999999999999996</c:v>
                </c:pt>
                <c:pt idx="52">
                  <c:v>5.2</c:v>
                </c:pt>
                <c:pt idx="53">
                  <c:v>5.3</c:v>
                </c:pt>
                <c:pt idx="54">
                  <c:v>5.4</c:v>
                </c:pt>
                <c:pt idx="55">
                  <c:v>5.5</c:v>
                </c:pt>
                <c:pt idx="56">
                  <c:v>5.6</c:v>
                </c:pt>
                <c:pt idx="57">
                  <c:v>5.7</c:v>
                </c:pt>
                <c:pt idx="58">
                  <c:v>5.8</c:v>
                </c:pt>
                <c:pt idx="59">
                  <c:v>5.9</c:v>
                </c:pt>
                <c:pt idx="60">
                  <c:v>6</c:v>
                </c:pt>
                <c:pt idx="61">
                  <c:v>6.1</c:v>
                </c:pt>
                <c:pt idx="62">
                  <c:v>6.2</c:v>
                </c:pt>
                <c:pt idx="63">
                  <c:v>6.3</c:v>
                </c:pt>
                <c:pt idx="64">
                  <c:v>6.4</c:v>
                </c:pt>
                <c:pt idx="65">
                  <c:v>6.5</c:v>
                </c:pt>
                <c:pt idx="66">
                  <c:v>6.6</c:v>
                </c:pt>
                <c:pt idx="67">
                  <c:v>6.7</c:v>
                </c:pt>
                <c:pt idx="68">
                  <c:v>6.8</c:v>
                </c:pt>
                <c:pt idx="69">
                  <c:v>6.9</c:v>
                </c:pt>
                <c:pt idx="70">
                  <c:v>7</c:v>
                </c:pt>
                <c:pt idx="71">
                  <c:v>7.1</c:v>
                </c:pt>
                <c:pt idx="72">
                  <c:v>7.2</c:v>
                </c:pt>
                <c:pt idx="73">
                  <c:v>7.3</c:v>
                </c:pt>
                <c:pt idx="74">
                  <c:v>7.4</c:v>
                </c:pt>
                <c:pt idx="75">
                  <c:v>7.5</c:v>
                </c:pt>
                <c:pt idx="76">
                  <c:v>7.6</c:v>
                </c:pt>
                <c:pt idx="77">
                  <c:v>7.7</c:v>
                </c:pt>
                <c:pt idx="78">
                  <c:v>7.8</c:v>
                </c:pt>
                <c:pt idx="79">
                  <c:v>7.9</c:v>
                </c:pt>
                <c:pt idx="80">
                  <c:v>8</c:v>
                </c:pt>
                <c:pt idx="81">
                  <c:v>8.1</c:v>
                </c:pt>
                <c:pt idx="82">
                  <c:v>8.1999999999999993</c:v>
                </c:pt>
                <c:pt idx="83">
                  <c:v>8.3000000000000007</c:v>
                </c:pt>
                <c:pt idx="84">
                  <c:v>8.4</c:v>
                </c:pt>
                <c:pt idx="85">
                  <c:v>8.5</c:v>
                </c:pt>
                <c:pt idx="86">
                  <c:v>8.6</c:v>
                </c:pt>
                <c:pt idx="87">
                  <c:v>8.6999999999999993</c:v>
                </c:pt>
                <c:pt idx="88">
                  <c:v>8.8000000000000007</c:v>
                </c:pt>
                <c:pt idx="89">
                  <c:v>8.9</c:v>
                </c:pt>
                <c:pt idx="90">
                  <c:v>9</c:v>
                </c:pt>
                <c:pt idx="91">
                  <c:v>9.1</c:v>
                </c:pt>
                <c:pt idx="92">
                  <c:v>9.1999999999999993</c:v>
                </c:pt>
                <c:pt idx="93">
                  <c:v>9.3000000000000007</c:v>
                </c:pt>
                <c:pt idx="94">
                  <c:v>9.4</c:v>
                </c:pt>
                <c:pt idx="95">
                  <c:v>9.5</c:v>
                </c:pt>
                <c:pt idx="96">
                  <c:v>9.6</c:v>
                </c:pt>
                <c:pt idx="97">
                  <c:v>9.6999999999999993</c:v>
                </c:pt>
                <c:pt idx="98">
                  <c:v>9.8000000000000007</c:v>
                </c:pt>
                <c:pt idx="99">
                  <c:v>9.9</c:v>
                </c:pt>
                <c:pt idx="100">
                  <c:v>10</c:v>
                </c:pt>
              </c:numCache>
            </c:numRef>
          </c:cat>
          <c:val>
            <c:numRef>
              <c:f>Sheet1!$X$52:$X$152</c:f>
              <c:numCache>
                <c:formatCode>General</c:formatCod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0.67997124424809985</c:v>
                </c:pt>
                <c:pt idx="21">
                  <c:v>2.6771750117536941</c:v>
                </c:pt>
                <c:pt idx="22">
                  <c:v>7.6239016712662284</c:v>
                </c:pt>
                <c:pt idx="23">
                  <c:v>16.955319767475785</c:v>
                </c:pt>
                <c:pt idx="24">
                  <c:v>32.83676279133762</c:v>
                </c:pt>
                <c:pt idx="25">
                  <c:v>57.023335283606514</c:v>
                </c:pt>
                <c:pt idx="26">
                  <c:v>91.513333341707281</c:v>
                </c:pt>
                <c:pt idx="27">
                  <c:v>137.73430229500011</c:v>
                </c:pt>
                <c:pt idx="28">
                  <c:v>196.96532563796916</c:v>
                </c:pt>
                <c:pt idx="29">
                  <c:v>269.87267391673765</c:v>
                </c:pt>
                <c:pt idx="30">
                  <c:v>356.78822498045423</c:v>
                </c:pt>
                <c:pt idx="31">
                  <c:v>457.50378903091575</c:v>
                </c:pt>
                <c:pt idx="32">
                  <c:v>571.46763737409083</c:v>
                </c:pt>
                <c:pt idx="33">
                  <c:v>697.73145088177159</c:v>
                </c:pt>
                <c:pt idx="34">
                  <c:v>835.09569004952459</c:v>
                </c:pt>
                <c:pt idx="35">
                  <c:v>982.1283143643434</c:v>
                </c:pt>
                <c:pt idx="36">
                  <c:v>1137.2716514738811</c:v>
                </c:pt>
                <c:pt idx="37">
                  <c:v>1298.8833534753153</c:v>
                </c:pt>
                <c:pt idx="38">
                  <c:v>1465.3108023305945</c:v>
                </c:pt>
                <c:pt idx="39">
                  <c:v>1634.929244258745</c:v>
                </c:pt>
                <c:pt idx="40">
                  <c:v>1806.1887608786865</c:v>
                </c:pt>
                <c:pt idx="41">
                  <c:v>1977.64004507607</c:v>
                </c:pt>
                <c:pt idx="42">
                  <c:v>2147.959478536678</c:v>
                </c:pt>
                <c:pt idx="43">
                  <c:v>2315.9613827476733</c:v>
                </c:pt>
                <c:pt idx="44">
                  <c:v>2480.6069781405176</c:v>
                </c:pt>
                <c:pt idx="45">
                  <c:v>2641.005638250856</c:v>
                </c:pt>
                <c:pt idx="46">
                  <c:v>2796.413073750798</c:v>
                </c:pt>
                <c:pt idx="47">
                  <c:v>2946.2251567220637</c:v>
                </c:pt>
                <c:pt idx="48">
                  <c:v>3089.9697606878131</c:v>
                </c:pt>
                <c:pt idx="49">
                  <c:v>3227.2964627994588</c:v>
                </c:pt>
                <c:pt idx="50">
                  <c:v>3357.9653776874393</c:v>
                </c:pt>
                <c:pt idx="51">
                  <c:v>3481.8352919642507</c:v>
                </c:pt>
                <c:pt idx="52">
                  <c:v>3598.851784579716</c:v>
                </c:pt>
                <c:pt idx="53">
                  <c:v>3709.0355229518714</c:v>
                </c:pt>
                <c:pt idx="54">
                  <c:v>3812.471089528316</c:v>
                </c:pt>
                <c:pt idx="55">
                  <c:v>3909.2964608104726</c:v>
                </c:pt>
                <c:pt idx="56">
                  <c:v>3999.6932990996565</c:v>
                </c:pt>
                <c:pt idx="57">
                  <c:v>4083.8781036880468</c:v>
                </c:pt>
                <c:pt idx="58">
                  <c:v>4162.0942674592352</c:v>
                </c:pt>
                <c:pt idx="59">
                  <c:v>4234.6050286320969</c:v>
                </c:pt>
                <c:pt idx="60">
                  <c:v>4301.6872992904891</c:v>
                </c:pt>
                <c:pt idx="61">
                  <c:v>4363.6263254368087</c:v>
                </c:pt>
                <c:pt idx="62">
                  <c:v>4420.7111276299111</c:v>
                </c:pt>
                <c:pt idx="63">
                  <c:v>4473.2306600601496</c:v>
                </c:pt>
                <c:pt idx="64">
                  <c:v>4521.4706243622331</c:v>
                </c:pt>
                <c:pt idx="65">
                  <c:v>4565.7108717641768</c:v>
                </c:pt>
                <c:pt idx="66">
                  <c:v>4606.2233289172509</c:v>
                </c:pt>
                <c:pt idx="67">
                  <c:v>4643.2703845059223</c:v>
                </c:pt>
                <c:pt idx="68">
                  <c:v>4677.1036774735512</c:v>
                </c:pt>
                <c:pt idx="69">
                  <c:v>4707.9632315502977</c:v>
                </c:pt>
                <c:pt idx="70">
                  <c:v>4736.0768853833351</c:v>
                </c:pt>
                <c:pt idx="71">
                  <c:v>4761.6599721417042</c:v>
                </c:pt>
                <c:pt idx="72">
                  <c:v>4784.9152071897406</c:v>
                </c:pt>
                <c:pt idx="73">
                  <c:v>4806.032746944903</c:v>
                </c:pt>
                <c:pt idx="74">
                  <c:v>4825.1903864072556</c:v>
                </c:pt>
                <c:pt idx="75">
                  <c:v>4842.5538669225571</c:v>
                </c:pt>
                <c:pt idx="76">
                  <c:v>4858.2772695345939</c:v>
                </c:pt>
                <c:pt idx="77">
                  <c:v>4872.5034727427565</c:v>
                </c:pt>
                <c:pt idx="78">
                  <c:v>4885.3646566221214</c:v>
                </c:pt>
                <c:pt idx="79">
                  <c:v>4896.9828380772105</c:v>
                </c:pt>
                <c:pt idx="80">
                  <c:v>4907.4704245064586</c:v>
                </c:pt>
                <c:pt idx="81">
                  <c:v>4916.930775363774</c:v>
                </c:pt>
                <c:pt idx="82">
                  <c:v>4925.4587630394535</c:v>
                </c:pt>
                <c:pt idx="83">
                  <c:v>4933.1413261645685</c:v>
                </c:pt>
                <c:pt idx="84">
                  <c:v>4940.0580098946775</c:v>
                </c:pt>
                <c:pt idx="85">
                  <c:v>4946.2814889716637</c:v>
                </c:pt>
                <c:pt idx="86">
                  <c:v>4951.8780704192468</c:v>
                </c:pt>
                <c:pt idx="87">
                  <c:v>4956.9081736184426</c:v>
                </c:pt>
                <c:pt idx="88">
                  <c:v>4961.4267862540319</c:v>
                </c:pt>
                <c:pt idx="89">
                  <c:v>4965.483895239573</c:v>
                </c:pt>
                <c:pt idx="90">
                  <c:v>4969.1248922335972</c:v>
                </c:pt>
                <c:pt idx="91">
                  <c:v>4972.3909537682803</c:v>
                </c:pt>
                <c:pt idx="92">
                  <c:v>4975.3193963375988</c:v>
                </c:pt>
                <c:pt idx="93">
                  <c:v>4977.9440070470309</c:v>
                </c:pt>
                <c:pt idx="94">
                  <c:v>4980.2953506218555</c:v>
                </c:pt>
                <c:pt idx="95">
                  <c:v>4982.4010537155373</c:v>
                </c:pt>
                <c:pt idx="96">
                  <c:v>4984.2860675620141</c:v>
                </c:pt>
                <c:pt idx="97">
                  <c:v>4985.9729100828372</c:v>
                </c:pt>
                <c:pt idx="98">
                  <c:v>4987.4818885987452</c:v>
                </c:pt>
                <c:pt idx="99">
                  <c:v>4988.8313043103144</c:v>
                </c:pt>
                <c:pt idx="100">
                  <c:v>4990.0376397088758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B522-4A1F-AEF8-75FAA1AFBC46}"/>
            </c:ext>
          </c:extLst>
        </c:ser>
        <c:ser>
          <c:idx val="20"/>
          <c:order val="20"/>
          <c:tx>
            <c:strRef>
              <c:f>Sheet1!$Y$51</c:f>
              <c:strCache>
                <c:ptCount val="1"/>
                <c:pt idx="0">
                  <c:v>2625</c:v>
                </c:pt>
              </c:strCache>
            </c:strRef>
          </c:tx>
          <c:cat>
            <c:numRef>
              <c:f>Sheet1!$B$52:$B$152</c:f>
              <c:numCache>
                <c:formatCode>General</c:formatCode>
                <c:ptCount val="10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  <c:pt idx="11">
                  <c:v>1.1000000000000001</c:v>
                </c:pt>
                <c:pt idx="12">
                  <c:v>1.2</c:v>
                </c:pt>
                <c:pt idx="13">
                  <c:v>1.3</c:v>
                </c:pt>
                <c:pt idx="14">
                  <c:v>1.4</c:v>
                </c:pt>
                <c:pt idx="15">
                  <c:v>1.5</c:v>
                </c:pt>
                <c:pt idx="16">
                  <c:v>1.6</c:v>
                </c:pt>
                <c:pt idx="17">
                  <c:v>1.7</c:v>
                </c:pt>
                <c:pt idx="18">
                  <c:v>1.8</c:v>
                </c:pt>
                <c:pt idx="19">
                  <c:v>1.9</c:v>
                </c:pt>
                <c:pt idx="20">
                  <c:v>2</c:v>
                </c:pt>
                <c:pt idx="21">
                  <c:v>2.1</c:v>
                </c:pt>
                <c:pt idx="22">
                  <c:v>2.2000000000000002</c:v>
                </c:pt>
                <c:pt idx="23">
                  <c:v>2.2999999999999998</c:v>
                </c:pt>
                <c:pt idx="24">
                  <c:v>2.4</c:v>
                </c:pt>
                <c:pt idx="25">
                  <c:v>2.5</c:v>
                </c:pt>
                <c:pt idx="26">
                  <c:v>2.6</c:v>
                </c:pt>
                <c:pt idx="27">
                  <c:v>2.7</c:v>
                </c:pt>
                <c:pt idx="28">
                  <c:v>2.8</c:v>
                </c:pt>
                <c:pt idx="29">
                  <c:v>2.9</c:v>
                </c:pt>
                <c:pt idx="30">
                  <c:v>3</c:v>
                </c:pt>
                <c:pt idx="31">
                  <c:v>3.1</c:v>
                </c:pt>
                <c:pt idx="32">
                  <c:v>3.2</c:v>
                </c:pt>
                <c:pt idx="33">
                  <c:v>3.3</c:v>
                </c:pt>
                <c:pt idx="34">
                  <c:v>3.4</c:v>
                </c:pt>
                <c:pt idx="35">
                  <c:v>3.5</c:v>
                </c:pt>
                <c:pt idx="36">
                  <c:v>3.6</c:v>
                </c:pt>
                <c:pt idx="37">
                  <c:v>3.7</c:v>
                </c:pt>
                <c:pt idx="38">
                  <c:v>3.8</c:v>
                </c:pt>
                <c:pt idx="39">
                  <c:v>3.9</c:v>
                </c:pt>
                <c:pt idx="40">
                  <c:v>4</c:v>
                </c:pt>
                <c:pt idx="41">
                  <c:v>4.0999999999999996</c:v>
                </c:pt>
                <c:pt idx="42">
                  <c:v>4.2</c:v>
                </c:pt>
                <c:pt idx="43">
                  <c:v>4.3</c:v>
                </c:pt>
                <c:pt idx="44">
                  <c:v>4.4000000000000004</c:v>
                </c:pt>
                <c:pt idx="45">
                  <c:v>4.5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4.8</c:v>
                </c:pt>
                <c:pt idx="49">
                  <c:v>4.9000000000000004</c:v>
                </c:pt>
                <c:pt idx="50">
                  <c:v>5</c:v>
                </c:pt>
                <c:pt idx="51">
                  <c:v>5.0999999999999996</c:v>
                </c:pt>
                <c:pt idx="52">
                  <c:v>5.2</c:v>
                </c:pt>
                <c:pt idx="53">
                  <c:v>5.3</c:v>
                </c:pt>
                <c:pt idx="54">
                  <c:v>5.4</c:v>
                </c:pt>
                <c:pt idx="55">
                  <c:v>5.5</c:v>
                </c:pt>
                <c:pt idx="56">
                  <c:v>5.6</c:v>
                </c:pt>
                <c:pt idx="57">
                  <c:v>5.7</c:v>
                </c:pt>
                <c:pt idx="58">
                  <c:v>5.8</c:v>
                </c:pt>
                <c:pt idx="59">
                  <c:v>5.9</c:v>
                </c:pt>
                <c:pt idx="60">
                  <c:v>6</c:v>
                </c:pt>
                <c:pt idx="61">
                  <c:v>6.1</c:v>
                </c:pt>
                <c:pt idx="62">
                  <c:v>6.2</c:v>
                </c:pt>
                <c:pt idx="63">
                  <c:v>6.3</c:v>
                </c:pt>
                <c:pt idx="64">
                  <c:v>6.4</c:v>
                </c:pt>
                <c:pt idx="65">
                  <c:v>6.5</c:v>
                </c:pt>
                <c:pt idx="66">
                  <c:v>6.6</c:v>
                </c:pt>
                <c:pt idx="67">
                  <c:v>6.7</c:v>
                </c:pt>
                <c:pt idx="68">
                  <c:v>6.8</c:v>
                </c:pt>
                <c:pt idx="69">
                  <c:v>6.9</c:v>
                </c:pt>
                <c:pt idx="70">
                  <c:v>7</c:v>
                </c:pt>
                <c:pt idx="71">
                  <c:v>7.1</c:v>
                </c:pt>
                <c:pt idx="72">
                  <c:v>7.2</c:v>
                </c:pt>
                <c:pt idx="73">
                  <c:v>7.3</c:v>
                </c:pt>
                <c:pt idx="74">
                  <c:v>7.4</c:v>
                </c:pt>
                <c:pt idx="75">
                  <c:v>7.5</c:v>
                </c:pt>
                <c:pt idx="76">
                  <c:v>7.6</c:v>
                </c:pt>
                <c:pt idx="77">
                  <c:v>7.7</c:v>
                </c:pt>
                <c:pt idx="78">
                  <c:v>7.8</c:v>
                </c:pt>
                <c:pt idx="79">
                  <c:v>7.9</c:v>
                </c:pt>
                <c:pt idx="80">
                  <c:v>8</c:v>
                </c:pt>
                <c:pt idx="81">
                  <c:v>8.1</c:v>
                </c:pt>
                <c:pt idx="82">
                  <c:v>8.1999999999999993</c:v>
                </c:pt>
                <c:pt idx="83">
                  <c:v>8.3000000000000007</c:v>
                </c:pt>
                <c:pt idx="84">
                  <c:v>8.4</c:v>
                </c:pt>
                <c:pt idx="85">
                  <c:v>8.5</c:v>
                </c:pt>
                <c:pt idx="86">
                  <c:v>8.6</c:v>
                </c:pt>
                <c:pt idx="87">
                  <c:v>8.6999999999999993</c:v>
                </c:pt>
                <c:pt idx="88">
                  <c:v>8.8000000000000007</c:v>
                </c:pt>
                <c:pt idx="89">
                  <c:v>8.9</c:v>
                </c:pt>
                <c:pt idx="90">
                  <c:v>9</c:v>
                </c:pt>
                <c:pt idx="91">
                  <c:v>9.1</c:v>
                </c:pt>
                <c:pt idx="92">
                  <c:v>9.1999999999999993</c:v>
                </c:pt>
                <c:pt idx="93">
                  <c:v>9.3000000000000007</c:v>
                </c:pt>
                <c:pt idx="94">
                  <c:v>9.4</c:v>
                </c:pt>
                <c:pt idx="95">
                  <c:v>9.5</c:v>
                </c:pt>
                <c:pt idx="96">
                  <c:v>9.6</c:v>
                </c:pt>
                <c:pt idx="97">
                  <c:v>9.6999999999999993</c:v>
                </c:pt>
                <c:pt idx="98">
                  <c:v>9.8000000000000007</c:v>
                </c:pt>
                <c:pt idx="99">
                  <c:v>9.9</c:v>
                </c:pt>
                <c:pt idx="100">
                  <c:v>10</c:v>
                </c:pt>
              </c:numCache>
            </c:numRef>
          </c:cat>
          <c:val>
            <c:numRef>
              <c:f>Sheet1!$Y$52:$Y$152</c:f>
              <c:numCache>
                <c:formatCode>General</c:formatCod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0.67997124424809985</c:v>
                </c:pt>
                <c:pt idx="21">
                  <c:v>2.6771750117536941</c:v>
                </c:pt>
                <c:pt idx="22">
                  <c:v>7.6239016712662284</c:v>
                </c:pt>
                <c:pt idx="23">
                  <c:v>16.955319767475785</c:v>
                </c:pt>
                <c:pt idx="24">
                  <c:v>32.83676279133762</c:v>
                </c:pt>
                <c:pt idx="25">
                  <c:v>57.023335283606514</c:v>
                </c:pt>
                <c:pt idx="26">
                  <c:v>91.513333341707281</c:v>
                </c:pt>
                <c:pt idx="27">
                  <c:v>137.73430229500011</c:v>
                </c:pt>
                <c:pt idx="28">
                  <c:v>196.96532563796916</c:v>
                </c:pt>
                <c:pt idx="29">
                  <c:v>269.87267391673765</c:v>
                </c:pt>
                <c:pt idx="30">
                  <c:v>356.78822498045423</c:v>
                </c:pt>
                <c:pt idx="31">
                  <c:v>457.50378903091575</c:v>
                </c:pt>
                <c:pt idx="32">
                  <c:v>571.46763737409083</c:v>
                </c:pt>
                <c:pt idx="33">
                  <c:v>697.73145088177159</c:v>
                </c:pt>
                <c:pt idx="34">
                  <c:v>835.09569004952459</c:v>
                </c:pt>
                <c:pt idx="35">
                  <c:v>982.1283143643434</c:v>
                </c:pt>
                <c:pt idx="36">
                  <c:v>1137.2716514738811</c:v>
                </c:pt>
                <c:pt idx="37">
                  <c:v>1298.8833534753153</c:v>
                </c:pt>
                <c:pt idx="38">
                  <c:v>1465.3108023305945</c:v>
                </c:pt>
                <c:pt idx="39">
                  <c:v>1634.929244258745</c:v>
                </c:pt>
                <c:pt idx="40">
                  <c:v>1806.1887608786865</c:v>
                </c:pt>
                <c:pt idx="41">
                  <c:v>1977.64004507607</c:v>
                </c:pt>
                <c:pt idx="42">
                  <c:v>2147.959478536678</c:v>
                </c:pt>
                <c:pt idx="43">
                  <c:v>2315.9613827476733</c:v>
                </c:pt>
                <c:pt idx="44">
                  <c:v>2480.6069781405176</c:v>
                </c:pt>
                <c:pt idx="45">
                  <c:v>2641.005638250856</c:v>
                </c:pt>
                <c:pt idx="46">
                  <c:v>2796.413073750798</c:v>
                </c:pt>
                <c:pt idx="47">
                  <c:v>2946.2251567220637</c:v>
                </c:pt>
                <c:pt idx="48">
                  <c:v>3089.9697606878131</c:v>
                </c:pt>
                <c:pt idx="49">
                  <c:v>3227.2964627994588</c:v>
                </c:pt>
                <c:pt idx="50">
                  <c:v>3357.9653776874393</c:v>
                </c:pt>
                <c:pt idx="51">
                  <c:v>3481.8352919642507</c:v>
                </c:pt>
                <c:pt idx="52">
                  <c:v>3598.851784579716</c:v>
                </c:pt>
                <c:pt idx="53">
                  <c:v>3709.0355229518714</c:v>
                </c:pt>
                <c:pt idx="54">
                  <c:v>3812.471089528316</c:v>
                </c:pt>
                <c:pt idx="55">
                  <c:v>3909.2964608104726</c:v>
                </c:pt>
                <c:pt idx="56">
                  <c:v>3999.6932990996565</c:v>
                </c:pt>
                <c:pt idx="57">
                  <c:v>4083.8781036880468</c:v>
                </c:pt>
                <c:pt idx="58">
                  <c:v>4162.0942674592352</c:v>
                </c:pt>
                <c:pt idx="59">
                  <c:v>4234.6050286320969</c:v>
                </c:pt>
                <c:pt idx="60">
                  <c:v>4301.6872992904891</c:v>
                </c:pt>
                <c:pt idx="61">
                  <c:v>4363.6263254368087</c:v>
                </c:pt>
                <c:pt idx="62">
                  <c:v>4420.7111276299111</c:v>
                </c:pt>
                <c:pt idx="63">
                  <c:v>4473.2306600601496</c:v>
                </c:pt>
                <c:pt idx="64">
                  <c:v>4521.4706243622331</c:v>
                </c:pt>
                <c:pt idx="65">
                  <c:v>4565.7108717641768</c:v>
                </c:pt>
                <c:pt idx="66">
                  <c:v>4606.2233289172509</c:v>
                </c:pt>
                <c:pt idx="67">
                  <c:v>4643.2703845059223</c:v>
                </c:pt>
                <c:pt idx="68">
                  <c:v>4677.1036774735512</c:v>
                </c:pt>
                <c:pt idx="69">
                  <c:v>4707.9632315502977</c:v>
                </c:pt>
                <c:pt idx="70">
                  <c:v>4736.0768853833351</c:v>
                </c:pt>
                <c:pt idx="71">
                  <c:v>4761.6599721417042</c:v>
                </c:pt>
                <c:pt idx="72">
                  <c:v>4784.9152071897406</c:v>
                </c:pt>
                <c:pt idx="73">
                  <c:v>4806.032746944903</c:v>
                </c:pt>
                <c:pt idx="74">
                  <c:v>4825.1903864072556</c:v>
                </c:pt>
                <c:pt idx="75">
                  <c:v>4842.5538669225571</c:v>
                </c:pt>
                <c:pt idx="76">
                  <c:v>4858.2772695345939</c:v>
                </c:pt>
                <c:pt idx="77">
                  <c:v>4872.5034727427565</c:v>
                </c:pt>
                <c:pt idx="78">
                  <c:v>4885.3646566221214</c:v>
                </c:pt>
                <c:pt idx="79">
                  <c:v>4896.9828380772105</c:v>
                </c:pt>
                <c:pt idx="80">
                  <c:v>4907.4704245064586</c:v>
                </c:pt>
                <c:pt idx="81">
                  <c:v>4916.930775363774</c:v>
                </c:pt>
                <c:pt idx="82">
                  <c:v>4925.4587630394535</c:v>
                </c:pt>
                <c:pt idx="83">
                  <c:v>4933.1413261645685</c:v>
                </c:pt>
                <c:pt idx="84">
                  <c:v>4940.0580098946775</c:v>
                </c:pt>
                <c:pt idx="85">
                  <c:v>4946.2814889716637</c:v>
                </c:pt>
                <c:pt idx="86">
                  <c:v>4951.8780704192468</c:v>
                </c:pt>
                <c:pt idx="87">
                  <c:v>4956.9081736184426</c:v>
                </c:pt>
                <c:pt idx="88">
                  <c:v>4961.4267862540319</c:v>
                </c:pt>
                <c:pt idx="89">
                  <c:v>4965.483895239573</c:v>
                </c:pt>
                <c:pt idx="90">
                  <c:v>4969.1248922335972</c:v>
                </c:pt>
                <c:pt idx="91">
                  <c:v>4972.3909537682803</c:v>
                </c:pt>
                <c:pt idx="92">
                  <c:v>4975.3193963375988</c:v>
                </c:pt>
                <c:pt idx="93">
                  <c:v>4977.9440070470309</c:v>
                </c:pt>
                <c:pt idx="94">
                  <c:v>4980.2953506218555</c:v>
                </c:pt>
                <c:pt idx="95">
                  <c:v>4982.4010537155373</c:v>
                </c:pt>
                <c:pt idx="96">
                  <c:v>4984.2860675620141</c:v>
                </c:pt>
                <c:pt idx="97">
                  <c:v>4985.9729100828372</c:v>
                </c:pt>
                <c:pt idx="98">
                  <c:v>4987.4818885987452</c:v>
                </c:pt>
                <c:pt idx="99">
                  <c:v>4988.8313043103144</c:v>
                </c:pt>
                <c:pt idx="100">
                  <c:v>4990.0376397088758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B522-4A1F-AEF8-75FAA1AFBC46}"/>
            </c:ext>
          </c:extLst>
        </c:ser>
        <c:bandFmts/>
        <c:axId val="224928896"/>
        <c:axId val="224930816"/>
        <c:axId val="224933184"/>
      </c:surface3DChart>
      <c:catAx>
        <c:axId val="224928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time</a:t>
                </a:r>
                <a:r>
                  <a:rPr lang="sk-SK"/>
                  <a:t> (</a:t>
                </a:r>
                <a:r>
                  <a:rPr lang="en-US"/>
                  <a:t>years</a:t>
                </a:r>
                <a:r>
                  <a:rPr lang="sk-SK"/>
                  <a:t>)</a:t>
                </a:r>
              </a:p>
            </c:rich>
          </c:tx>
          <c:layout>
            <c:manualLayout>
              <c:xMode val="edge"/>
              <c:yMode val="edge"/>
              <c:x val="0.21865169114498989"/>
              <c:y val="0.80833852832951303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224930816"/>
        <c:crosses val="autoZero"/>
        <c:auto val="1"/>
        <c:lblAlgn val="ctr"/>
        <c:lblOffset val="100"/>
        <c:noMultiLvlLbl val="0"/>
      </c:catAx>
      <c:valAx>
        <c:axId val="224930816"/>
        <c:scaling>
          <c:orientation val="minMax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concentration</a:t>
                </a:r>
                <a:r>
                  <a:rPr lang="sk-SK"/>
                  <a:t> (µg/l)</a:t>
                </a:r>
              </a:p>
            </c:rich>
          </c:tx>
          <c:layout>
            <c:manualLayout>
              <c:xMode val="edge"/>
              <c:yMode val="edge"/>
              <c:x val="0.92230121833175105"/>
              <c:y val="0.33162873520225317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24928896"/>
        <c:crosses val="autoZero"/>
        <c:crossBetween val="midCat"/>
      </c:valAx>
      <c:serAx>
        <c:axId val="224933184"/>
        <c:scaling>
          <c:orientation val="minMax"/>
        </c:scaling>
        <c:delete val="0"/>
        <c:axPos val="b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distance from the source</a:t>
                </a:r>
                <a:r>
                  <a:rPr lang="sk-SK"/>
                  <a:t> (</a:t>
                </a:r>
                <a:r>
                  <a:rPr lang="en-US"/>
                  <a:t>feet</a:t>
                </a:r>
                <a:r>
                  <a:rPr lang="sk-SK"/>
                  <a:t>)</a:t>
                </a:r>
              </a:p>
            </c:rich>
          </c:tx>
          <c:layout>
            <c:manualLayout>
              <c:xMode val="edge"/>
              <c:yMode val="edge"/>
              <c:x val="0.70670256975856738"/>
              <c:y val="0.81569061926915654"/>
            </c:manualLayout>
          </c:layout>
          <c:overlay val="0"/>
        </c:title>
        <c:majorTickMark val="none"/>
        <c:minorTickMark val="none"/>
        <c:tickLblPos val="nextTo"/>
        <c:spPr>
          <a:ln w="9525">
            <a:noFill/>
          </a:ln>
        </c:spPr>
        <c:crossAx val="224930816"/>
        <c:crosses val="autoZero"/>
      </c:serAx>
    </c:plotArea>
    <c:plotVisOnly val="1"/>
    <c:dispBlanksAs val="zero"/>
    <c:showDLblsOverMax val="0"/>
  </c:chart>
  <c:txPr>
    <a:bodyPr/>
    <a:lstStyle/>
    <a:p>
      <a:pPr>
        <a:defRPr sz="1200">
          <a:latin typeface="Arial" panose="020B0604020202020204" pitchFamily="34" charset="0"/>
          <a:cs typeface="Arial" panose="020B0604020202020204" pitchFamily="34" charset="0"/>
        </a:defRPr>
      </a:pPr>
      <a:endParaRPr lang="sk-SK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607694</xdr:colOff>
      <xdr:row>153</xdr:row>
      <xdr:rowOff>8254</xdr:rowOff>
    </xdr:from>
    <xdr:to>
      <xdr:col>20</xdr:col>
      <xdr:colOff>609599</xdr:colOff>
      <xdr:row>190</xdr:row>
      <xdr:rowOff>190499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6"/>
  <sheetViews>
    <sheetView tabSelected="1" zoomScale="75" zoomScaleNormal="75" workbookViewId="0">
      <selection activeCell="AB177" sqref="AB177"/>
    </sheetView>
  </sheetViews>
  <sheetFormatPr defaultRowHeight="15" x14ac:dyDescent="0.25"/>
  <cols>
    <col min="6" max="7" width="11" bestFit="1" customWidth="1"/>
  </cols>
  <sheetData>
    <row r="1" spans="1:25" x14ac:dyDescent="0.25">
      <c r="A1" t="s">
        <v>0</v>
      </c>
      <c r="Y1" t="s">
        <v>1</v>
      </c>
    </row>
    <row r="2" spans="1:25" x14ac:dyDescent="0.25">
      <c r="A2" t="s">
        <v>2</v>
      </c>
    </row>
    <row r="4" spans="1:25" x14ac:dyDescent="0.25">
      <c r="A4" t="s">
        <v>3</v>
      </c>
      <c r="E4" t="s">
        <v>4</v>
      </c>
    </row>
    <row r="5" spans="1:25" x14ac:dyDescent="0.25">
      <c r="D5" t="s">
        <v>75</v>
      </c>
      <c r="E5">
        <v>36.5</v>
      </c>
      <c r="F5" t="s">
        <v>5</v>
      </c>
      <c r="H5" t="s">
        <v>76</v>
      </c>
      <c r="I5">
        <v>125</v>
      </c>
      <c r="J5" t="s">
        <v>6</v>
      </c>
      <c r="L5" t="s">
        <v>77</v>
      </c>
      <c r="M5">
        <f>I5</f>
        <v>125</v>
      </c>
      <c r="N5" t="s">
        <v>6</v>
      </c>
      <c r="V5" s="1" t="s">
        <v>78</v>
      </c>
      <c r="W5">
        <f ca="1">(AVERAGE(D39:X39)*E5)/I5</f>
        <v>0.41714285714285709</v>
      </c>
      <c r="X5" t="str">
        <f ca="1">IF(W5&gt;0.5, "FAIL","")</f>
        <v/>
      </c>
    </row>
    <row r="6" spans="1:25" x14ac:dyDescent="0.25">
      <c r="D6" t="s">
        <v>79</v>
      </c>
      <c r="E6">
        <v>5000</v>
      </c>
      <c r="F6" t="s">
        <v>85</v>
      </c>
      <c r="H6" t="s">
        <v>80</v>
      </c>
      <c r="I6">
        <v>67</v>
      </c>
      <c r="J6" t="s">
        <v>6</v>
      </c>
      <c r="L6" t="s">
        <v>7</v>
      </c>
      <c r="M6">
        <v>4</v>
      </c>
      <c r="V6" s="1" t="s">
        <v>81</v>
      </c>
      <c r="W6">
        <f>I5/I6</f>
        <v>1.8656716417910448</v>
      </c>
      <c r="X6" t="str">
        <f>IF(W6&gt;2, "FAIL","")</f>
        <v/>
      </c>
    </row>
    <row r="7" spans="1:25" x14ac:dyDescent="0.25">
      <c r="V7" s="1" t="s">
        <v>82</v>
      </c>
      <c r="W7">
        <f ca="1">W5/W6</f>
        <v>0.22358857142857139</v>
      </c>
      <c r="X7" t="str">
        <f ca="1">IF(W7&gt;0.5, "FAIL","")</f>
        <v/>
      </c>
    </row>
    <row r="8" spans="1:25" x14ac:dyDescent="0.25">
      <c r="D8" t="s">
        <v>8</v>
      </c>
      <c r="X8" t="s">
        <v>9</v>
      </c>
      <c r="Y8" t="s">
        <v>10</v>
      </c>
    </row>
    <row r="9" spans="1:25" x14ac:dyDescent="0.25">
      <c r="K9" t="s">
        <v>11</v>
      </c>
    </row>
    <row r="10" spans="1:25" x14ac:dyDescent="0.25">
      <c r="D10">
        <v>0</v>
      </c>
      <c r="E10">
        <f>1*$I$5</f>
        <v>125</v>
      </c>
      <c r="F10">
        <f ca="1">2*$I$5</f>
        <v>250</v>
      </c>
      <c r="G10">
        <f ca="1">3*$I$5</f>
        <v>375</v>
      </c>
      <c r="H10">
        <f>4*$I$5</f>
        <v>500</v>
      </c>
      <c r="I10">
        <f>5*$I$5</f>
        <v>625</v>
      </c>
      <c r="J10">
        <f>6*$I$5</f>
        <v>750</v>
      </c>
      <c r="K10">
        <f>7*$I$5</f>
        <v>875</v>
      </c>
      <c r="L10">
        <f>8*$I$5</f>
        <v>1000</v>
      </c>
      <c r="M10">
        <f>9*$I$5</f>
        <v>1125</v>
      </c>
      <c r="N10">
        <f>10*$I$5</f>
        <v>1250</v>
      </c>
      <c r="O10">
        <f>11*$I$5</f>
        <v>1375</v>
      </c>
      <c r="P10">
        <f>12*$I$5</f>
        <v>1500</v>
      </c>
      <c r="Q10">
        <f>13*$I$5</f>
        <v>1625</v>
      </c>
      <c r="R10">
        <f>14*$I$5</f>
        <v>1750</v>
      </c>
      <c r="S10">
        <f>15*$I$5</f>
        <v>1875</v>
      </c>
      <c r="T10">
        <f>16*$I$5</f>
        <v>2000</v>
      </c>
      <c r="U10">
        <f>17*$I$5</f>
        <v>2125</v>
      </c>
      <c r="V10">
        <f>18*$I$5</f>
        <v>2250</v>
      </c>
      <c r="W10">
        <f>19*$I$5</f>
        <v>2375</v>
      </c>
      <c r="X10">
        <f>20*$I$5</f>
        <v>2500</v>
      </c>
      <c r="Y10">
        <f>21*$I$5</f>
        <v>2625</v>
      </c>
    </row>
    <row r="11" spans="1:25" x14ac:dyDescent="0.25">
      <c r="D11" t="s">
        <v>12</v>
      </c>
      <c r="I11" t="s">
        <v>13</v>
      </c>
      <c r="N11" t="s">
        <v>14</v>
      </c>
      <c r="S11" t="s">
        <v>15</v>
      </c>
      <c r="W11" t="s">
        <v>16</v>
      </c>
    </row>
    <row r="13" spans="1:25" x14ac:dyDescent="0.25">
      <c r="A13" t="s">
        <v>17</v>
      </c>
    </row>
    <row r="14" spans="1:25" x14ac:dyDescent="0.25">
      <c r="B14" t="s">
        <v>18</v>
      </c>
      <c r="D14">
        <f ca="1">E14</f>
        <v>0.25</v>
      </c>
      <c r="E14">
        <v>0.25</v>
      </c>
      <c r="F14">
        <v>0.25</v>
      </c>
      <c r="G14">
        <v>0.25</v>
      </c>
      <c r="H14">
        <v>0.25</v>
      </c>
      <c r="I14">
        <v>0.25</v>
      </c>
      <c r="J14">
        <v>0.25</v>
      </c>
      <c r="K14">
        <v>0.25</v>
      </c>
      <c r="L14">
        <v>0.25</v>
      </c>
      <c r="M14">
        <v>0.25</v>
      </c>
      <c r="N14">
        <v>0.25</v>
      </c>
      <c r="O14">
        <v>0.25</v>
      </c>
      <c r="P14">
        <v>0.25</v>
      </c>
      <c r="Q14">
        <v>0.25</v>
      </c>
      <c r="R14">
        <v>0.25</v>
      </c>
      <c r="S14">
        <v>0.25</v>
      </c>
      <c r="T14">
        <v>0.25</v>
      </c>
      <c r="U14">
        <v>0.25</v>
      </c>
      <c r="V14">
        <v>0.25</v>
      </c>
      <c r="W14">
        <v>0.25</v>
      </c>
      <c r="X14">
        <v>0.25</v>
      </c>
      <c r="Y14">
        <f>X14</f>
        <v>0.25</v>
      </c>
    </row>
    <row r="15" spans="1:25" x14ac:dyDescent="0.25">
      <c r="B15" t="s">
        <v>19</v>
      </c>
      <c r="D15">
        <f>E15</f>
        <v>75</v>
      </c>
      <c r="E15">
        <v>75</v>
      </c>
      <c r="F15">
        <v>75</v>
      </c>
      <c r="G15">
        <v>75</v>
      </c>
      <c r="H15">
        <v>75</v>
      </c>
      <c r="I15">
        <v>75</v>
      </c>
      <c r="J15">
        <v>75</v>
      </c>
      <c r="K15">
        <v>75</v>
      </c>
      <c r="L15">
        <v>75</v>
      </c>
      <c r="M15">
        <v>75</v>
      </c>
      <c r="N15">
        <v>75</v>
      </c>
      <c r="O15">
        <v>75</v>
      </c>
      <c r="P15">
        <v>75</v>
      </c>
      <c r="Q15">
        <v>75</v>
      </c>
      <c r="R15">
        <v>75</v>
      </c>
      <c r="S15">
        <v>75</v>
      </c>
      <c r="T15">
        <v>75</v>
      </c>
      <c r="U15">
        <v>75</v>
      </c>
      <c r="V15">
        <v>75</v>
      </c>
      <c r="W15">
        <v>75</v>
      </c>
      <c r="X15">
        <v>75</v>
      </c>
      <c r="Y15">
        <f>X15</f>
        <v>75</v>
      </c>
    </row>
    <row r="16" spans="1:25" x14ac:dyDescent="0.25">
      <c r="B16" t="s">
        <v>20</v>
      </c>
      <c r="D16">
        <f>E16</f>
        <v>20</v>
      </c>
      <c r="E16">
        <v>20</v>
      </c>
      <c r="F16">
        <v>20</v>
      </c>
      <c r="G16">
        <v>20</v>
      </c>
      <c r="H16">
        <v>20</v>
      </c>
      <c r="I16">
        <v>20</v>
      </c>
      <c r="J16">
        <v>20</v>
      </c>
      <c r="K16">
        <v>20</v>
      </c>
      <c r="L16">
        <v>20</v>
      </c>
      <c r="M16">
        <v>20</v>
      </c>
      <c r="N16">
        <v>20</v>
      </c>
      <c r="O16">
        <v>20</v>
      </c>
      <c r="P16">
        <v>20</v>
      </c>
      <c r="Q16">
        <v>20</v>
      </c>
      <c r="R16">
        <v>20</v>
      </c>
      <c r="S16">
        <v>20</v>
      </c>
      <c r="T16">
        <v>20</v>
      </c>
      <c r="U16">
        <v>20</v>
      </c>
      <c r="V16">
        <v>20</v>
      </c>
      <c r="W16">
        <v>20</v>
      </c>
      <c r="X16">
        <v>20</v>
      </c>
      <c r="Y16">
        <f>X16</f>
        <v>20</v>
      </c>
    </row>
    <row r="17" spans="1:25" x14ac:dyDescent="0.25">
      <c r="B17" t="s">
        <v>21</v>
      </c>
      <c r="D17">
        <f>D16*D15</f>
        <v>1500</v>
      </c>
      <c r="E17">
        <f>E15*E16</f>
        <v>1500</v>
      </c>
      <c r="F17">
        <f t="shared" ref="F17:X17" si="0">F15*F16</f>
        <v>1500</v>
      </c>
      <c r="G17">
        <f t="shared" si="0"/>
        <v>1500</v>
      </c>
      <c r="H17">
        <f t="shared" si="0"/>
        <v>1500</v>
      </c>
      <c r="I17">
        <f t="shared" si="0"/>
        <v>1500</v>
      </c>
      <c r="J17">
        <f t="shared" si="0"/>
        <v>1500</v>
      </c>
      <c r="K17">
        <f ca="1">K15*K16</f>
        <v>1500</v>
      </c>
      <c r="L17">
        <f t="shared" si="0"/>
        <v>1500</v>
      </c>
      <c r="M17">
        <f t="shared" si="0"/>
        <v>1500</v>
      </c>
      <c r="N17">
        <f t="shared" si="0"/>
        <v>1500</v>
      </c>
      <c r="O17">
        <f t="shared" si="0"/>
        <v>1500</v>
      </c>
      <c r="P17">
        <f t="shared" si="0"/>
        <v>1500</v>
      </c>
      <c r="Q17">
        <f t="shared" si="0"/>
        <v>1500</v>
      </c>
      <c r="R17">
        <f t="shared" si="0"/>
        <v>1500</v>
      </c>
      <c r="S17">
        <f t="shared" si="0"/>
        <v>1500</v>
      </c>
      <c r="T17">
        <f t="shared" si="0"/>
        <v>1500</v>
      </c>
      <c r="U17">
        <f t="shared" si="0"/>
        <v>1500</v>
      </c>
      <c r="V17">
        <f t="shared" si="0"/>
        <v>1500</v>
      </c>
      <c r="W17">
        <f t="shared" si="0"/>
        <v>1500</v>
      </c>
      <c r="X17">
        <f t="shared" si="0"/>
        <v>1500</v>
      </c>
      <c r="Y17">
        <f>Y15*Y16</f>
        <v>1500</v>
      </c>
    </row>
    <row r="19" spans="1:25" x14ac:dyDescent="0.25">
      <c r="A19" t="s">
        <v>22</v>
      </c>
      <c r="D19" t="s">
        <v>23</v>
      </c>
      <c r="E19" t="s">
        <v>24</v>
      </c>
    </row>
    <row r="20" spans="1:25" x14ac:dyDescent="0.25">
      <c r="B20" t="s">
        <v>25</v>
      </c>
      <c r="D20">
        <f>(2*$M$5*D15*E15*D16*E16)/(($I$5*D17)+($I$5*E17))</f>
        <v>1500</v>
      </c>
      <c r="E20">
        <f ca="1">(2*$M$5*E15*F15*E16*F16)/(($I$5*E17)+($I$5*F17))</f>
        <v>1500</v>
      </c>
      <c r="F20">
        <f t="shared" ref="F20:X20" si="1">(2*$M$5*F15*G15*F16*G16)/(($I$5*F17)+($I$5*G17))</f>
        <v>1500</v>
      </c>
      <c r="G20">
        <f t="shared" si="1"/>
        <v>1500</v>
      </c>
      <c r="H20">
        <f t="shared" si="1"/>
        <v>1500</v>
      </c>
      <c r="I20">
        <f t="shared" si="1"/>
        <v>1500</v>
      </c>
      <c r="J20">
        <f t="shared" si="1"/>
        <v>1500</v>
      </c>
      <c r="K20">
        <f t="shared" si="1"/>
        <v>1500</v>
      </c>
      <c r="L20">
        <f t="shared" si="1"/>
        <v>1500</v>
      </c>
      <c r="M20">
        <f t="shared" si="1"/>
        <v>1500</v>
      </c>
      <c r="N20">
        <f t="shared" si="1"/>
        <v>1500</v>
      </c>
      <c r="O20">
        <f t="shared" si="1"/>
        <v>1500</v>
      </c>
      <c r="P20">
        <f t="shared" si="1"/>
        <v>1500</v>
      </c>
      <c r="Q20">
        <f t="shared" si="1"/>
        <v>1500</v>
      </c>
      <c r="R20">
        <f t="shared" si="1"/>
        <v>1500</v>
      </c>
      <c r="S20">
        <f t="shared" si="1"/>
        <v>1500</v>
      </c>
      <c r="T20">
        <f t="shared" si="1"/>
        <v>1500</v>
      </c>
      <c r="U20">
        <f t="shared" si="1"/>
        <v>1500</v>
      </c>
      <c r="V20">
        <f t="shared" si="1"/>
        <v>1500</v>
      </c>
      <c r="W20">
        <f t="shared" si="1"/>
        <v>1500</v>
      </c>
      <c r="X20">
        <f t="shared" si="1"/>
        <v>1500</v>
      </c>
    </row>
    <row r="21" spans="1:25" x14ac:dyDescent="0.25">
      <c r="B21" t="s">
        <v>26</v>
      </c>
      <c r="E21">
        <f ca="1">(2*$M$5*E15*D15*E16*D16)/(($I$5*E17)+($I$5*D17))</f>
        <v>1500</v>
      </c>
      <c r="F21">
        <f t="shared" ref="F21:X21" si="2">(2*$M$5*F15*E15*F16*E16)/(($I$5*F17)+($I$5*E17))</f>
        <v>1500</v>
      </c>
      <c r="G21">
        <f t="shared" si="2"/>
        <v>1500</v>
      </c>
      <c r="H21">
        <f t="shared" si="2"/>
        <v>1500</v>
      </c>
      <c r="I21">
        <f t="shared" si="2"/>
        <v>1500</v>
      </c>
      <c r="J21">
        <f t="shared" si="2"/>
        <v>1500</v>
      </c>
      <c r="K21">
        <f t="shared" si="2"/>
        <v>1500</v>
      </c>
      <c r="L21">
        <f t="shared" si="2"/>
        <v>1500</v>
      </c>
      <c r="M21">
        <f t="shared" si="2"/>
        <v>1500</v>
      </c>
      <c r="N21">
        <f t="shared" si="2"/>
        <v>1500</v>
      </c>
      <c r="O21">
        <f t="shared" si="2"/>
        <v>1500</v>
      </c>
      <c r="P21">
        <f t="shared" si="2"/>
        <v>1500</v>
      </c>
      <c r="Q21">
        <f t="shared" si="2"/>
        <v>1500</v>
      </c>
      <c r="R21">
        <f t="shared" si="2"/>
        <v>1500</v>
      </c>
      <c r="S21">
        <f t="shared" si="2"/>
        <v>1500</v>
      </c>
      <c r="T21">
        <f t="shared" si="2"/>
        <v>1500</v>
      </c>
      <c r="U21">
        <f t="shared" si="2"/>
        <v>1500</v>
      </c>
      <c r="V21">
        <f t="shared" si="2"/>
        <v>1500</v>
      </c>
      <c r="W21">
        <f t="shared" si="2"/>
        <v>1500</v>
      </c>
      <c r="X21">
        <f t="shared" si="2"/>
        <v>1500</v>
      </c>
      <c r="Y21">
        <f>(2*$M$5*Y15*X15*Y16*X16)/(($I$5*Y17)+($I$5*X17))</f>
        <v>1500</v>
      </c>
    </row>
    <row r="22" spans="1:25" x14ac:dyDescent="0.25">
      <c r="E22" t="s">
        <v>27</v>
      </c>
      <c r="F22" t="s">
        <v>23</v>
      </c>
    </row>
    <row r="23" spans="1:25" x14ac:dyDescent="0.25">
      <c r="D23" t="s">
        <v>8</v>
      </c>
      <c r="X23" t="s">
        <v>9</v>
      </c>
      <c r="Y23" t="s">
        <v>10</v>
      </c>
    </row>
    <row r="24" spans="1:25" x14ac:dyDescent="0.25">
      <c r="A24" t="s">
        <v>28</v>
      </c>
      <c r="D24" t="s">
        <v>29</v>
      </c>
      <c r="K24" t="s">
        <v>30</v>
      </c>
      <c r="P24" t="s">
        <v>31</v>
      </c>
      <c r="T24" t="s">
        <v>32</v>
      </c>
    </row>
    <row r="25" spans="1:25" x14ac:dyDescent="0.25">
      <c r="B25" t="s">
        <v>33</v>
      </c>
      <c r="D25" t="s">
        <v>4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 t="s">
        <v>4</v>
      </c>
    </row>
    <row r="26" spans="1:25" x14ac:dyDescent="0.25">
      <c r="B26" t="s">
        <v>34</v>
      </c>
      <c r="D26" t="s">
        <v>4</v>
      </c>
      <c r="E26">
        <f>(E25*$I$5*$M$5)/365</f>
        <v>0</v>
      </c>
      <c r="F26">
        <f t="shared" ref="F26:X26" si="3">(F25*$I$5*$M$5)/365</f>
        <v>0</v>
      </c>
      <c r="G26">
        <f t="shared" si="3"/>
        <v>0</v>
      </c>
      <c r="H26">
        <f t="shared" si="3"/>
        <v>0</v>
      </c>
      <c r="I26">
        <f t="shared" si="3"/>
        <v>0</v>
      </c>
      <c r="J26">
        <f t="shared" si="3"/>
        <v>0</v>
      </c>
      <c r="K26">
        <f t="shared" si="3"/>
        <v>0</v>
      </c>
      <c r="L26">
        <f t="shared" si="3"/>
        <v>0</v>
      </c>
      <c r="M26">
        <f t="shared" si="3"/>
        <v>0</v>
      </c>
      <c r="N26">
        <f t="shared" si="3"/>
        <v>0</v>
      </c>
      <c r="O26">
        <f t="shared" si="3"/>
        <v>0</v>
      </c>
      <c r="P26">
        <f t="shared" si="3"/>
        <v>0</v>
      </c>
      <c r="Q26">
        <f t="shared" si="3"/>
        <v>0</v>
      </c>
      <c r="R26">
        <f t="shared" si="3"/>
        <v>0</v>
      </c>
      <c r="S26">
        <f t="shared" si="3"/>
        <v>0</v>
      </c>
      <c r="T26">
        <f t="shared" si="3"/>
        <v>0</v>
      </c>
      <c r="U26">
        <f t="shared" si="3"/>
        <v>0</v>
      </c>
      <c r="V26">
        <f t="shared" si="3"/>
        <v>0</v>
      </c>
      <c r="W26">
        <f t="shared" si="3"/>
        <v>0</v>
      </c>
      <c r="X26">
        <f t="shared" si="3"/>
        <v>0</v>
      </c>
      <c r="Y26" t="s">
        <v>4</v>
      </c>
    </row>
    <row r="28" spans="1:25" x14ac:dyDescent="0.25">
      <c r="A28" t="s">
        <v>35</v>
      </c>
      <c r="G28" t="s">
        <v>4</v>
      </c>
      <c r="H28" t="s">
        <v>4</v>
      </c>
      <c r="I28" t="s">
        <v>36</v>
      </c>
      <c r="M28" t="s">
        <v>4</v>
      </c>
      <c r="O28" t="s">
        <v>4</v>
      </c>
      <c r="P28" t="s">
        <v>4</v>
      </c>
      <c r="Q28" t="s">
        <v>4</v>
      </c>
      <c r="R28" t="s">
        <v>4</v>
      </c>
      <c r="S28" t="s">
        <v>4</v>
      </c>
      <c r="T28" t="s">
        <v>4</v>
      </c>
      <c r="U28" t="s">
        <v>4</v>
      </c>
      <c r="V28" t="s">
        <v>4</v>
      </c>
      <c r="W28" t="s">
        <v>4</v>
      </c>
    </row>
    <row r="29" spans="1:25" x14ac:dyDescent="0.25">
      <c r="B29" t="s">
        <v>37</v>
      </c>
      <c r="D29">
        <v>94</v>
      </c>
      <c r="E29">
        <f t="shared" ref="E29:X29" ca="1" si="4">((E26)+(E21*D29)+(E20*F29))/(E20+E21)</f>
        <v>91.619047619047521</v>
      </c>
      <c r="F29">
        <f t="shared" ca="1" si="4"/>
        <v>89.238095238095028</v>
      </c>
      <c r="G29">
        <f t="shared" ca="1" si="4"/>
        <v>86.857142857142563</v>
      </c>
      <c r="H29">
        <f t="shared" ca="1" si="4"/>
        <v>84.476190476190098</v>
      </c>
      <c r="I29">
        <f t="shared" ca="1" si="4"/>
        <v>82.095238095237661</v>
      </c>
      <c r="J29">
        <f t="shared" ca="1" si="4"/>
        <v>79.714285714285239</v>
      </c>
      <c r="K29">
        <f t="shared" ca="1" si="4"/>
        <v>77.333333333332831</v>
      </c>
      <c r="L29">
        <f t="shared" ca="1" si="4"/>
        <v>74.952380952380423</v>
      </c>
      <c r="M29">
        <f t="shared" ca="1" si="4"/>
        <v>72.571428571428029</v>
      </c>
      <c r="N29">
        <f t="shared" ca="1" si="4"/>
        <v>70.19047619047565</v>
      </c>
      <c r="O29">
        <f t="shared" ca="1" si="4"/>
        <v>67.809523809523284</v>
      </c>
      <c r="P29">
        <f t="shared" ca="1" si="4"/>
        <v>65.428571428570919</v>
      </c>
      <c r="Q29">
        <f t="shared" ca="1" si="4"/>
        <v>63.047619047618568</v>
      </c>
      <c r="R29">
        <f t="shared" ca="1" si="4"/>
        <v>60.666666666666231</v>
      </c>
      <c r="S29">
        <f t="shared" ca="1" si="4"/>
        <v>58.285714285713894</v>
      </c>
      <c r="T29">
        <f t="shared" ca="1" si="4"/>
        <v>55.904761904761564</v>
      </c>
      <c r="U29">
        <f t="shared" ca="1" si="4"/>
        <v>53.523809523809248</v>
      </c>
      <c r="V29">
        <f t="shared" ca="1" si="4"/>
        <v>51.142857142856926</v>
      </c>
      <c r="W29">
        <f t="shared" ca="1" si="4"/>
        <v>48.761904761904617</v>
      </c>
      <c r="X29">
        <f t="shared" ca="1" si="4"/>
        <v>46.380952380952309</v>
      </c>
      <c r="Y29">
        <v>44</v>
      </c>
    </row>
    <row r="30" spans="1:25" x14ac:dyDescent="0.25">
      <c r="B30" t="s">
        <v>38</v>
      </c>
      <c r="G30">
        <v>77.599999999999994</v>
      </c>
      <c r="H30">
        <v>71.3</v>
      </c>
      <c r="M30">
        <v>59.3</v>
      </c>
      <c r="P30">
        <v>57.9</v>
      </c>
      <c r="R30">
        <v>54</v>
      </c>
      <c r="W30">
        <v>44.2</v>
      </c>
    </row>
    <row r="31" spans="1:25" x14ac:dyDescent="0.25">
      <c r="B31" t="s">
        <v>39</v>
      </c>
      <c r="G31">
        <f ca="1">(G30-G29)</f>
        <v>-9.2571428571425685</v>
      </c>
      <c r="H31">
        <f ca="1">(H30-H29)</f>
        <v>-13.176190476190101</v>
      </c>
      <c r="M31">
        <f ca="1">(M30-M29)</f>
        <v>-13.271428571428032</v>
      </c>
      <c r="P31">
        <f ca="1">(P30-P29)</f>
        <v>-7.5285714285709204</v>
      </c>
      <c r="R31">
        <f ca="1">(R30-R29)</f>
        <v>-6.6666666666662309</v>
      </c>
      <c r="S31" t="s">
        <v>4</v>
      </c>
      <c r="W31">
        <f ca="1">(W30-W29)</f>
        <v>-4.5619047619046142</v>
      </c>
    </row>
    <row r="32" spans="1:25" x14ac:dyDescent="0.25">
      <c r="G32" t="s">
        <v>40</v>
      </c>
      <c r="H32" t="s">
        <v>41</v>
      </c>
      <c r="M32" t="s">
        <v>42</v>
      </c>
      <c r="P32" t="s">
        <v>43</v>
      </c>
      <c r="R32" t="s">
        <v>44</v>
      </c>
      <c r="S32" t="s">
        <v>4</v>
      </c>
      <c r="T32" t="s">
        <v>4</v>
      </c>
      <c r="W32" t="s">
        <v>45</v>
      </c>
    </row>
    <row r="33" spans="1:29" x14ac:dyDescent="0.25">
      <c r="A33" t="s">
        <v>46</v>
      </c>
      <c r="N33" t="s">
        <v>47</v>
      </c>
      <c r="O33">
        <f ca="1">(ABS(G31)+ABS(H31)+ABS(M31)+ABS(P31)+ABS(R31)+ABS(W31))/6</f>
        <v>9.0769841269837439</v>
      </c>
      <c r="P33" t="s">
        <v>48</v>
      </c>
      <c r="S33" t="s">
        <v>4</v>
      </c>
      <c r="W33" t="s">
        <v>4</v>
      </c>
    </row>
    <row r="34" spans="1:29" x14ac:dyDescent="0.25">
      <c r="S34" t="s">
        <v>4</v>
      </c>
    </row>
    <row r="35" spans="1:29" x14ac:dyDescent="0.25">
      <c r="A35" t="s">
        <v>49</v>
      </c>
      <c r="E35" t="s">
        <v>23</v>
      </c>
      <c r="F35" t="s">
        <v>24</v>
      </c>
      <c r="M35" t="s">
        <v>4</v>
      </c>
      <c r="W35" t="s">
        <v>50</v>
      </c>
      <c r="AC35" t="s">
        <v>50</v>
      </c>
    </row>
    <row r="36" spans="1:29" x14ac:dyDescent="0.25">
      <c r="B36" t="s">
        <v>51</v>
      </c>
      <c r="D36">
        <f ca="1">(D29-E29)/$I$5</f>
        <v>1.9047619047619833E-2</v>
      </c>
      <c r="E36">
        <f t="shared" ref="E36:X36" ca="1" si="5">(E29-F29)/($I$5)</f>
        <v>1.9047619047619948E-2</v>
      </c>
      <c r="F36">
        <f t="shared" ca="1" si="5"/>
        <v>1.9047619047619719E-2</v>
      </c>
      <c r="G36">
        <f t="shared" ca="1" si="5"/>
        <v>1.9047619047619719E-2</v>
      </c>
      <c r="H36">
        <f t="shared" ca="1" si="5"/>
        <v>1.904761904761949E-2</v>
      </c>
      <c r="I36">
        <f t="shared" ca="1" si="5"/>
        <v>1.9047619047619379E-2</v>
      </c>
      <c r="J36">
        <f t="shared" ca="1" si="5"/>
        <v>1.9047619047619264E-2</v>
      </c>
      <c r="K36">
        <f t="shared" ca="1" si="5"/>
        <v>1.9047619047619264E-2</v>
      </c>
      <c r="L36">
        <f t="shared" ca="1" si="5"/>
        <v>1.904761904761915E-2</v>
      </c>
      <c r="M36">
        <f t="shared" ca="1" si="5"/>
        <v>1.9047619047619035E-2</v>
      </c>
      <c r="N36">
        <f t="shared" ca="1" si="5"/>
        <v>1.9047619047618924E-2</v>
      </c>
      <c r="O36">
        <f t="shared" ca="1" si="5"/>
        <v>1.9047619047618924E-2</v>
      </c>
      <c r="P36">
        <f t="shared" ca="1" si="5"/>
        <v>1.904761904761881E-2</v>
      </c>
      <c r="Q36">
        <f t="shared" ca="1" si="5"/>
        <v>1.9047619047618695E-2</v>
      </c>
      <c r="R36">
        <f t="shared" ca="1" si="5"/>
        <v>1.9047619047618695E-2</v>
      </c>
      <c r="S36">
        <f t="shared" ca="1" si="5"/>
        <v>1.904761904761864E-2</v>
      </c>
      <c r="T36">
        <f t="shared" ca="1" si="5"/>
        <v>1.9047619047618525E-2</v>
      </c>
      <c r="U36">
        <f t="shared" ca="1" si="5"/>
        <v>1.9047619047618581E-2</v>
      </c>
      <c r="V36">
        <f t="shared" ca="1" si="5"/>
        <v>1.904761904761847E-2</v>
      </c>
      <c r="W36">
        <f t="shared" ca="1" si="5"/>
        <v>1.904761904761847E-2</v>
      </c>
      <c r="X36">
        <f t="shared" ca="1" si="5"/>
        <v>1.904761904761847E-2</v>
      </c>
      <c r="Y36" t="s">
        <v>52</v>
      </c>
    </row>
    <row r="37" spans="1:29" x14ac:dyDescent="0.25">
      <c r="B37" t="s">
        <v>53</v>
      </c>
      <c r="D37">
        <f t="shared" ref="D37:X37" ca="1" si="6">(HARMEAN(D15:E15)*D36)/D14</f>
        <v>5.7142857142859498</v>
      </c>
      <c r="E37">
        <f t="shared" ca="1" si="6"/>
        <v>5.7142857142859844</v>
      </c>
      <c r="F37">
        <f t="shared" ca="1" si="6"/>
        <v>5.714285714285916</v>
      </c>
      <c r="G37">
        <f t="shared" ca="1" si="6"/>
        <v>5.714285714285916</v>
      </c>
      <c r="H37">
        <f t="shared" ca="1" si="6"/>
        <v>5.7142857142858468</v>
      </c>
      <c r="I37">
        <f t="shared" ca="1" si="6"/>
        <v>5.7142857142858139</v>
      </c>
      <c r="J37">
        <f t="shared" ca="1" si="6"/>
        <v>5.7142857142857792</v>
      </c>
      <c r="K37">
        <f t="shared" ca="1" si="6"/>
        <v>5.7142857142857792</v>
      </c>
      <c r="L37">
        <f t="shared" ca="1" si="6"/>
        <v>5.7142857142857446</v>
      </c>
      <c r="M37">
        <f t="shared" ca="1" si="6"/>
        <v>5.7142857142857109</v>
      </c>
      <c r="N37">
        <f t="shared" ca="1" si="6"/>
        <v>5.7142857142856771</v>
      </c>
      <c r="O37">
        <f t="shared" ca="1" si="6"/>
        <v>5.7142857142856771</v>
      </c>
      <c r="P37">
        <f t="shared" ca="1" si="6"/>
        <v>5.7142857142856434</v>
      </c>
      <c r="Q37">
        <f t="shared" ca="1" si="6"/>
        <v>5.7142857142856087</v>
      </c>
      <c r="R37">
        <f t="shared" ca="1" si="6"/>
        <v>5.7142857142856087</v>
      </c>
      <c r="S37">
        <f t="shared" ca="1" si="6"/>
        <v>5.7142857142855918</v>
      </c>
      <c r="T37">
        <f t="shared" ca="1" si="6"/>
        <v>5.7142857142855572</v>
      </c>
      <c r="U37">
        <f t="shared" ca="1" si="6"/>
        <v>5.7142857142855741</v>
      </c>
      <c r="V37">
        <f t="shared" ca="1" si="6"/>
        <v>5.7142857142855412</v>
      </c>
      <c r="W37">
        <f t="shared" ca="1" si="6"/>
        <v>5.7142857142855412</v>
      </c>
      <c r="X37">
        <f t="shared" ca="1" si="6"/>
        <v>5.7142857142855412</v>
      </c>
      <c r="Y37" t="s">
        <v>54</v>
      </c>
    </row>
    <row r="38" spans="1:29" x14ac:dyDescent="0.25">
      <c r="B38" t="s">
        <v>55</v>
      </c>
      <c r="D38">
        <f ca="1">($I$5/2/D37)/365</f>
        <v>2.9965753424656297E-2</v>
      </c>
      <c r="E38">
        <f ca="1">(($I$5/2/D37)/365)+(($I$5/2/E37)/365)</f>
        <v>5.9931506849312415E-2</v>
      </c>
      <c r="F38">
        <f t="shared" ref="F38:W38" ca="1" si="7">(($I$5/2/E37)/365)+(($I$5/2/F37)/365)</f>
        <v>5.9931506849312595E-2</v>
      </c>
      <c r="G38">
        <f t="shared" ca="1" si="7"/>
        <v>5.9931506849312956E-2</v>
      </c>
      <c r="H38">
        <f t="shared" ca="1" si="7"/>
        <v>5.9931506849313317E-2</v>
      </c>
      <c r="I38">
        <f t="shared" ca="1" si="7"/>
        <v>5.9931506849313851E-2</v>
      </c>
      <c r="J38">
        <f t="shared" ca="1" si="7"/>
        <v>5.9931506849314205E-2</v>
      </c>
      <c r="K38">
        <f t="shared" ca="1" si="7"/>
        <v>5.9931506849314385E-2</v>
      </c>
      <c r="L38">
        <f t="shared" ca="1" si="7"/>
        <v>5.9931506849314566E-2</v>
      </c>
      <c r="M38">
        <f t="shared" ca="1" si="7"/>
        <v>5.9931506849314926E-2</v>
      </c>
      <c r="N38">
        <f t="shared" ca="1" si="7"/>
        <v>5.993150684931528E-2</v>
      </c>
      <c r="O38">
        <f t="shared" ca="1" si="7"/>
        <v>5.9931506849315461E-2</v>
      </c>
      <c r="P38">
        <f t="shared" ca="1" si="7"/>
        <v>5.9931506849315634E-2</v>
      </c>
      <c r="Q38">
        <f t="shared" ca="1" si="7"/>
        <v>5.9931506849315988E-2</v>
      </c>
      <c r="R38">
        <f t="shared" ca="1" si="7"/>
        <v>5.9931506849316175E-2</v>
      </c>
      <c r="S38">
        <f t="shared" ca="1" si="7"/>
        <v>5.9931506849316266E-2</v>
      </c>
      <c r="T38">
        <f t="shared" ca="1" si="7"/>
        <v>5.9931506849316536E-2</v>
      </c>
      <c r="U38">
        <f t="shared" ca="1" si="7"/>
        <v>5.9931506849316626E-2</v>
      </c>
      <c r="V38">
        <f t="shared" ca="1" si="7"/>
        <v>5.993150684931671E-2</v>
      </c>
      <c r="W38">
        <f t="shared" ca="1" si="7"/>
        <v>5.9931506849316876E-2</v>
      </c>
      <c r="X38">
        <f ca="1">(($I$5/2/W37)/365)</f>
        <v>2.9965753424658438E-2</v>
      </c>
      <c r="Y38">
        <f ca="1">SUM(D38:X38)</f>
        <v>1.1986301369862995</v>
      </c>
    </row>
    <row r="39" spans="1:29" x14ac:dyDescent="0.25">
      <c r="B39" t="s">
        <v>56</v>
      </c>
      <c r="D39">
        <f ca="1">D37/$M$6</f>
        <v>1.4285714285714874</v>
      </c>
      <c r="E39">
        <f t="shared" ref="E39:X39" ca="1" si="8">E37/$M$6</f>
        <v>1.4285714285714961</v>
      </c>
      <c r="F39">
        <f t="shared" ca="1" si="8"/>
        <v>1.428571428571479</v>
      </c>
      <c r="G39">
        <f t="shared" ca="1" si="8"/>
        <v>1.428571428571479</v>
      </c>
      <c r="H39">
        <f t="shared" ca="1" si="8"/>
        <v>1.4285714285714617</v>
      </c>
      <c r="I39">
        <f t="shared" ca="1" si="8"/>
        <v>1.4285714285714535</v>
      </c>
      <c r="J39">
        <f t="shared" ca="1" si="8"/>
        <v>1.4285714285714448</v>
      </c>
      <c r="K39">
        <f t="shared" ca="1" si="8"/>
        <v>1.4285714285714448</v>
      </c>
      <c r="L39">
        <f t="shared" ca="1" si="8"/>
        <v>1.4285714285714362</v>
      </c>
      <c r="M39">
        <f t="shared" ca="1" si="8"/>
        <v>1.4285714285714277</v>
      </c>
      <c r="N39">
        <f t="shared" ca="1" si="8"/>
        <v>1.4285714285714193</v>
      </c>
      <c r="O39">
        <f t="shared" ca="1" si="8"/>
        <v>1.4285714285714193</v>
      </c>
      <c r="P39">
        <f t="shared" ca="1" si="8"/>
        <v>1.4285714285714108</v>
      </c>
      <c r="Q39">
        <f t="shared" ca="1" si="8"/>
        <v>1.4285714285714022</v>
      </c>
      <c r="R39">
        <f t="shared" ca="1" si="8"/>
        <v>1.4285714285714022</v>
      </c>
      <c r="S39">
        <f t="shared" ca="1" si="8"/>
        <v>1.428571428571398</v>
      </c>
      <c r="T39">
        <f t="shared" ca="1" si="8"/>
        <v>1.4285714285713893</v>
      </c>
      <c r="U39">
        <f t="shared" ca="1" si="8"/>
        <v>1.4285714285713935</v>
      </c>
      <c r="V39">
        <f t="shared" ca="1" si="8"/>
        <v>1.4285714285713853</v>
      </c>
      <c r="W39">
        <f t="shared" ca="1" si="8"/>
        <v>1.4285714285713853</v>
      </c>
      <c r="X39">
        <f t="shared" ca="1" si="8"/>
        <v>1.4285714285713853</v>
      </c>
      <c r="Y39">
        <f ca="1">Y38*M6</f>
        <v>4.794520547945198</v>
      </c>
    </row>
    <row r="40" spans="1:29" x14ac:dyDescent="0.25">
      <c r="J40" s="1" t="s">
        <v>83</v>
      </c>
      <c r="K40">
        <f>(((450)/2)/3700)*M5*(1440/7.48)</f>
        <v>1463.3617574794046</v>
      </c>
      <c r="L40" t="s">
        <v>57</v>
      </c>
      <c r="P40" s="1" t="s">
        <v>58</v>
      </c>
      <c r="Q40">
        <f ca="1">K40-K41</f>
        <v>-2108.066813949059</v>
      </c>
      <c r="R40" t="s">
        <v>57</v>
      </c>
      <c r="T40" t="s">
        <v>59</v>
      </c>
    </row>
    <row r="41" spans="1:29" x14ac:dyDescent="0.25">
      <c r="J41" s="1" t="s">
        <v>84</v>
      </c>
      <c r="K41">
        <f ca="1">X37*M5*X16*X14</f>
        <v>3571.4285714284633</v>
      </c>
      <c r="L41" t="s">
        <v>57</v>
      </c>
      <c r="P41" s="1" t="s">
        <v>60</v>
      </c>
      <c r="Q41">
        <f ca="1">Q40*100/K40</f>
        <v>-144.05643738976335</v>
      </c>
      <c r="R41" t="s">
        <v>61</v>
      </c>
      <c r="T41" t="s">
        <v>4</v>
      </c>
    </row>
    <row r="42" spans="1:29" x14ac:dyDescent="0.25">
      <c r="A42" t="s">
        <v>62</v>
      </c>
    </row>
    <row r="43" spans="1:29" x14ac:dyDescent="0.25">
      <c r="B43" t="s">
        <v>63</v>
      </c>
      <c r="D43">
        <f t="shared" ref="D43:X43" ca="1" si="9">HARMEAN(D15:E15)*D36*HARMEAN(D16:E16)*$M$5</f>
        <v>3571.4285714287184</v>
      </c>
      <c r="E43">
        <f t="shared" ca="1" si="9"/>
        <v>3571.4285714287403</v>
      </c>
      <c r="F43">
        <f t="shared" ca="1" si="9"/>
        <v>3571.4285714286971</v>
      </c>
      <c r="G43">
        <f t="shared" ca="1" si="9"/>
        <v>3571.4285714286971</v>
      </c>
      <c r="H43">
        <f t="shared" ca="1" si="9"/>
        <v>3571.4285714286543</v>
      </c>
      <c r="I43">
        <f t="shared" ca="1" si="9"/>
        <v>3571.4285714286339</v>
      </c>
      <c r="J43">
        <f t="shared" ca="1" si="9"/>
        <v>3571.428571428612</v>
      </c>
      <c r="K43">
        <f t="shared" ca="1" si="9"/>
        <v>3571.428571428612</v>
      </c>
      <c r="L43">
        <f t="shared" ca="1" si="9"/>
        <v>3571.4285714285902</v>
      </c>
      <c r="M43">
        <f t="shared" ca="1" si="9"/>
        <v>3571.4285714285693</v>
      </c>
      <c r="N43">
        <f t="shared" ca="1" si="9"/>
        <v>3571.4285714285479</v>
      </c>
      <c r="O43">
        <f t="shared" ca="1" si="9"/>
        <v>3571.4285714285479</v>
      </c>
      <c r="P43">
        <f t="shared" ca="1" si="9"/>
        <v>3571.428571428527</v>
      </c>
      <c r="Q43">
        <f t="shared" ca="1" si="9"/>
        <v>3571.4285714285056</v>
      </c>
      <c r="R43">
        <f t="shared" ca="1" si="9"/>
        <v>3571.4285714285056</v>
      </c>
      <c r="S43">
        <f t="shared" ca="1" si="9"/>
        <v>3571.4285714284947</v>
      </c>
      <c r="T43">
        <f t="shared" ca="1" si="9"/>
        <v>3571.4285714284733</v>
      </c>
      <c r="U43">
        <f t="shared" ca="1" si="9"/>
        <v>3571.4285714284838</v>
      </c>
      <c r="V43">
        <f t="shared" ca="1" si="9"/>
        <v>3571.4285714284633</v>
      </c>
      <c r="W43">
        <f t="shared" ca="1" si="9"/>
        <v>3571.4285714284633</v>
      </c>
      <c r="X43">
        <f t="shared" ca="1" si="9"/>
        <v>3571.4285714284633</v>
      </c>
      <c r="Y43" t="s">
        <v>4</v>
      </c>
    </row>
    <row r="44" spans="1:29" x14ac:dyDescent="0.25">
      <c r="B44" t="s">
        <v>64</v>
      </c>
      <c r="E44">
        <f t="shared" ref="E44:Y44" ca="1" si="10">HARMEAN(D15:E15)*-D36*HARMEAN(D16:E16)*$M$5</f>
        <v>-3571.4285714287184</v>
      </c>
      <c r="F44">
        <f t="shared" ca="1" si="10"/>
        <v>-3571.4285714287403</v>
      </c>
      <c r="G44">
        <f t="shared" ca="1" si="10"/>
        <v>-3571.4285714286971</v>
      </c>
      <c r="H44">
        <f t="shared" ca="1" si="10"/>
        <v>-3571.4285714286971</v>
      </c>
      <c r="I44">
        <f t="shared" ca="1" si="10"/>
        <v>-3571.4285714286543</v>
      </c>
      <c r="J44">
        <f t="shared" ca="1" si="10"/>
        <v>-3571.4285714286339</v>
      </c>
      <c r="K44">
        <f t="shared" ca="1" si="10"/>
        <v>-3571.428571428612</v>
      </c>
      <c r="L44">
        <f t="shared" ca="1" si="10"/>
        <v>-3571.428571428612</v>
      </c>
      <c r="M44">
        <f t="shared" ca="1" si="10"/>
        <v>-3571.4285714285902</v>
      </c>
      <c r="N44">
        <f t="shared" ca="1" si="10"/>
        <v>-3571.4285714285693</v>
      </c>
      <c r="O44">
        <f t="shared" ca="1" si="10"/>
        <v>-3571.4285714285479</v>
      </c>
      <c r="P44">
        <f t="shared" ca="1" si="10"/>
        <v>-3571.4285714285479</v>
      </c>
      <c r="Q44">
        <f t="shared" ca="1" si="10"/>
        <v>-3571.428571428527</v>
      </c>
      <c r="R44">
        <f t="shared" ca="1" si="10"/>
        <v>-3571.4285714285056</v>
      </c>
      <c r="S44">
        <f t="shared" ca="1" si="10"/>
        <v>-3571.4285714285056</v>
      </c>
      <c r="T44">
        <f t="shared" ca="1" si="10"/>
        <v>-3571.4285714284947</v>
      </c>
      <c r="U44">
        <f t="shared" ca="1" si="10"/>
        <v>-3571.4285714284733</v>
      </c>
      <c r="V44">
        <f t="shared" ca="1" si="10"/>
        <v>-3571.4285714284838</v>
      </c>
      <c r="W44">
        <f t="shared" ca="1" si="10"/>
        <v>-3571.4285714284633</v>
      </c>
      <c r="X44">
        <f t="shared" ca="1" si="10"/>
        <v>-3571.4285714284633</v>
      </c>
      <c r="Y44">
        <f t="shared" ca="1" si="10"/>
        <v>-3571.4285714284633</v>
      </c>
    </row>
    <row r="45" spans="1:29" x14ac:dyDescent="0.25">
      <c r="B45" t="s">
        <v>65</v>
      </c>
      <c r="D45" t="s">
        <v>4</v>
      </c>
      <c r="E45">
        <f t="shared" ref="E45:X45" ca="1" si="11">E43+E44</f>
        <v>2.1827872842550278E-11</v>
      </c>
      <c r="F45">
        <f t="shared" ca="1" si="11"/>
        <v>-4.3200998334214091E-11</v>
      </c>
      <c r="G45">
        <f t="shared" ca="1" si="11"/>
        <v>0</v>
      </c>
      <c r="H45">
        <f t="shared" ca="1" si="11"/>
        <v>-4.2746250983327627E-11</v>
      </c>
      <c r="I45">
        <f t="shared" ca="1" si="11"/>
        <v>-2.0463630789890885E-11</v>
      </c>
      <c r="J45">
        <f t="shared" ca="1" si="11"/>
        <v>-2.1827872842550278E-11</v>
      </c>
      <c r="K45">
        <f t="shared" ca="1" si="11"/>
        <v>0</v>
      </c>
      <c r="L45">
        <f t="shared" ca="1" si="11"/>
        <v>-2.1827872842550278E-11</v>
      </c>
      <c r="M45">
        <f t="shared" ca="1" si="11"/>
        <v>-2.0918378140777349E-11</v>
      </c>
      <c r="N45">
        <f t="shared" ca="1" si="11"/>
        <v>-2.1373125491663814E-11</v>
      </c>
      <c r="O45">
        <f t="shared" ca="1" si="11"/>
        <v>0</v>
      </c>
      <c r="P45">
        <f t="shared" ca="1" si="11"/>
        <v>-2.0918378140777349E-11</v>
      </c>
      <c r="Q45">
        <f t="shared" ca="1" si="11"/>
        <v>-2.1373125491663814E-11</v>
      </c>
      <c r="R45">
        <f t="shared" ca="1" si="11"/>
        <v>0</v>
      </c>
      <c r="S45">
        <f t="shared" ca="1" si="11"/>
        <v>-1.0913936421275139E-11</v>
      </c>
      <c r="T45">
        <f t="shared" ca="1" si="11"/>
        <v>-2.1373125491663814E-11</v>
      </c>
      <c r="U45">
        <f t="shared" ca="1" si="11"/>
        <v>1.0459189070388675E-11</v>
      </c>
      <c r="V45">
        <f t="shared" ca="1" si="11"/>
        <v>-2.0463630789890885E-11</v>
      </c>
      <c r="W45">
        <f t="shared" ca="1" si="11"/>
        <v>0</v>
      </c>
      <c r="X45">
        <f t="shared" ca="1" si="11"/>
        <v>0</v>
      </c>
      <c r="Y45" t="s">
        <v>4</v>
      </c>
    </row>
    <row r="47" spans="1:29" x14ac:dyDescent="0.25">
      <c r="E47" s="1" t="s">
        <v>66</v>
      </c>
      <c r="F47">
        <f ca="1">K47+V47+P47</f>
        <v>2.5511326384730637E-10</v>
      </c>
      <c r="G47" t="s">
        <v>57</v>
      </c>
      <c r="J47" s="1" t="s">
        <v>67</v>
      </c>
      <c r="K47">
        <f ca="1">D43</f>
        <v>3571.4285714287184</v>
      </c>
      <c r="L47" t="s">
        <v>57</v>
      </c>
      <c r="O47" s="1" t="s">
        <v>68</v>
      </c>
      <c r="P47">
        <f ca="1">Y44</f>
        <v>-3571.4285714284633</v>
      </c>
      <c r="Q47" t="s">
        <v>57</v>
      </c>
      <c r="U47" s="1" t="s">
        <v>69</v>
      </c>
      <c r="V47">
        <f>SUM(E26:X26)</f>
        <v>0</v>
      </c>
      <c r="W47" t="s">
        <v>57</v>
      </c>
    </row>
    <row r="48" spans="1:29" x14ac:dyDescent="0.25">
      <c r="D48" t="s">
        <v>8</v>
      </c>
      <c r="X48" t="s">
        <v>9</v>
      </c>
      <c r="Y48" t="s">
        <v>10</v>
      </c>
    </row>
    <row r="49" spans="1:28" x14ac:dyDescent="0.25">
      <c r="E49">
        <f>E51*0.3048</f>
        <v>38.1</v>
      </c>
      <c r="F49">
        <f t="shared" ref="F49:Y49" si="12">F51*0.3048</f>
        <v>76.2</v>
      </c>
      <c r="G49">
        <f t="shared" si="12"/>
        <v>114.30000000000001</v>
      </c>
      <c r="H49">
        <f t="shared" si="12"/>
        <v>152.4</v>
      </c>
      <c r="I49">
        <f t="shared" si="12"/>
        <v>190.5</v>
      </c>
      <c r="J49">
        <f t="shared" si="12"/>
        <v>228.60000000000002</v>
      </c>
      <c r="K49">
        <f t="shared" si="12"/>
        <v>266.7</v>
      </c>
      <c r="L49">
        <f t="shared" si="12"/>
        <v>304.8</v>
      </c>
      <c r="M49">
        <f t="shared" si="12"/>
        <v>342.90000000000003</v>
      </c>
      <c r="N49">
        <f t="shared" si="12"/>
        <v>381</v>
      </c>
      <c r="O49">
        <f t="shared" si="12"/>
        <v>419.1</v>
      </c>
      <c r="P49">
        <f t="shared" si="12"/>
        <v>457.20000000000005</v>
      </c>
      <c r="Q49">
        <f t="shared" si="12"/>
        <v>495.3</v>
      </c>
      <c r="R49">
        <f t="shared" si="12"/>
        <v>533.4</v>
      </c>
      <c r="S49">
        <f t="shared" si="12"/>
        <v>571.5</v>
      </c>
      <c r="T49">
        <f t="shared" si="12"/>
        <v>609.6</v>
      </c>
      <c r="U49">
        <f t="shared" si="12"/>
        <v>647.70000000000005</v>
      </c>
      <c r="V49">
        <f t="shared" si="12"/>
        <v>685.80000000000007</v>
      </c>
      <c r="W49">
        <f t="shared" si="12"/>
        <v>723.90000000000009</v>
      </c>
      <c r="X49">
        <f t="shared" si="12"/>
        <v>762</v>
      </c>
      <c r="Y49">
        <f t="shared" si="12"/>
        <v>800.1</v>
      </c>
    </row>
    <row r="50" spans="1:28" x14ac:dyDescent="0.25">
      <c r="A50" t="s">
        <v>70</v>
      </c>
      <c r="B50" t="s">
        <v>71</v>
      </c>
      <c r="D50" t="s">
        <v>11</v>
      </c>
    </row>
    <row r="51" spans="1:28" x14ac:dyDescent="0.25">
      <c r="A51" t="s">
        <v>72</v>
      </c>
      <c r="B51" t="s">
        <v>73</v>
      </c>
      <c r="C51" t="s">
        <v>4</v>
      </c>
      <c r="D51">
        <v>0</v>
      </c>
      <c r="E51">
        <f>1*$I$5</f>
        <v>125</v>
      </c>
      <c r="F51">
        <f>2*$I$5</f>
        <v>250</v>
      </c>
      <c r="G51">
        <f>3*$I$5</f>
        <v>375</v>
      </c>
      <c r="H51">
        <f>4*$I$5</f>
        <v>500</v>
      </c>
      <c r="I51">
        <f>5*$I$5</f>
        <v>625</v>
      </c>
      <c r="J51">
        <f>6*$I$5</f>
        <v>750</v>
      </c>
      <c r="K51">
        <f>7*$I$5</f>
        <v>875</v>
      </c>
      <c r="L51">
        <f>8*$I$5</f>
        <v>1000</v>
      </c>
      <c r="M51">
        <f>9*$I$5</f>
        <v>1125</v>
      </c>
      <c r="N51">
        <f>10*$I$5</f>
        <v>1250</v>
      </c>
      <c r="O51">
        <f>11*$I$5</f>
        <v>1375</v>
      </c>
      <c r="P51">
        <f>12*$I$5</f>
        <v>1500</v>
      </c>
      <c r="Q51">
        <f>13*$I$5</f>
        <v>1625</v>
      </c>
      <c r="R51">
        <f>14*$I$5</f>
        <v>1750</v>
      </c>
      <c r="S51">
        <f>15*$I$5</f>
        <v>1875</v>
      </c>
      <c r="T51">
        <f>16*$I$5</f>
        <v>2000</v>
      </c>
      <c r="U51">
        <f>17*$I$5</f>
        <v>2125</v>
      </c>
      <c r="V51">
        <f>18*$I$5</f>
        <v>2250</v>
      </c>
      <c r="W51">
        <f>19*$I$5</f>
        <v>2375</v>
      </c>
      <c r="X51">
        <f>20*$I$5</f>
        <v>2500</v>
      </c>
      <c r="Y51">
        <f>21*$I$5</f>
        <v>2625</v>
      </c>
      <c r="Z51" t="s">
        <v>74</v>
      </c>
      <c r="AA51" t="s">
        <v>4</v>
      </c>
      <c r="AB51" t="s">
        <v>4</v>
      </c>
    </row>
    <row r="52" spans="1:28" x14ac:dyDescent="0.25">
      <c r="A52">
        <v>0</v>
      </c>
      <c r="B52">
        <v>0</v>
      </c>
      <c r="D52">
        <f>$E$6</f>
        <v>5000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</row>
    <row r="53" spans="1:28" x14ac:dyDescent="0.25">
      <c r="A53">
        <f>A52+1</f>
        <v>1</v>
      </c>
      <c r="B53">
        <f>(A53*$E$5)/365</f>
        <v>0.1</v>
      </c>
      <c r="D53">
        <f t="shared" ref="D53:D116" si="13">$D$52</f>
        <v>5000</v>
      </c>
      <c r="E53">
        <f ca="1">E52+($E$5/($M$6*$I$5)*(($I$6*E$37)*(F52-E52)/$I$5))-($E$5/($M$6*$I$5)*(($I$6*D$37)*(E52-D52)/$I$5))+($E$5/($M$6*$I$5)*((D$37*D52)-(E$37*E52)))</f>
        <v>3203.6571428572743</v>
      </c>
      <c r="F53">
        <f t="shared" ref="F53:X66" ca="1" si="14">F52+($E$5/($M$6*$I$5)*(($I$6*F$37)*(G52-F52)/$I$5))-($E$5/($M$6*$I$5)*(($I$6*E$37)*(F52-E52)/$I$5))+($E$5/($M$6*$I$5)*((E$37*E52)-(F$37*F52)))</f>
        <v>0</v>
      </c>
      <c r="G53">
        <f t="shared" ca="1" si="14"/>
        <v>0</v>
      </c>
      <c r="H53">
        <f t="shared" ca="1" si="14"/>
        <v>0</v>
      </c>
      <c r="I53">
        <f t="shared" ca="1" si="14"/>
        <v>0</v>
      </c>
      <c r="J53">
        <f t="shared" ca="1" si="14"/>
        <v>0</v>
      </c>
      <c r="K53">
        <f t="shared" ca="1" si="14"/>
        <v>0</v>
      </c>
      <c r="L53">
        <f t="shared" ca="1" si="14"/>
        <v>0</v>
      </c>
      <c r="M53">
        <f t="shared" ca="1" si="14"/>
        <v>0</v>
      </c>
      <c r="N53">
        <f t="shared" ca="1" si="14"/>
        <v>0</v>
      </c>
      <c r="O53">
        <f t="shared" ca="1" si="14"/>
        <v>0</v>
      </c>
      <c r="P53">
        <f t="shared" ca="1" si="14"/>
        <v>0</v>
      </c>
      <c r="Q53">
        <f t="shared" ca="1" si="14"/>
        <v>0</v>
      </c>
      <c r="R53">
        <f t="shared" ca="1" si="14"/>
        <v>0</v>
      </c>
      <c r="S53">
        <f t="shared" ca="1" si="14"/>
        <v>0</v>
      </c>
      <c r="T53">
        <f t="shared" ca="1" si="14"/>
        <v>0</v>
      </c>
      <c r="U53">
        <f t="shared" ca="1" si="14"/>
        <v>0</v>
      </c>
      <c r="V53">
        <f t="shared" ca="1" si="14"/>
        <v>0</v>
      </c>
      <c r="W53">
        <f t="shared" ca="1" si="14"/>
        <v>0</v>
      </c>
      <c r="X53">
        <f t="shared" ca="1" si="14"/>
        <v>0</v>
      </c>
      <c r="Y53">
        <f ca="1">X53</f>
        <v>0</v>
      </c>
    </row>
    <row r="54" spans="1:28" x14ac:dyDescent="0.25">
      <c r="A54">
        <f t="shared" ref="A54:A117" si="15">A53+1</f>
        <v>2</v>
      </c>
      <c r="B54">
        <f t="shared" ref="B54:B117" si="16">(A54*$E$5)/365</f>
        <v>0.2</v>
      </c>
      <c r="D54">
        <f t="shared" si="13"/>
        <v>5000</v>
      </c>
      <c r="E54">
        <f ca="1">E53+($E$5/($M$6*$I$5)*(($I$6*E$37)*(F53-E53)/$I$5))-($E$5/($M$6*$I$5)*(($I$6*D$37)*(E53-D53)/$I$5))+($E$5/($M$6*$I$5)*((D$37*D53)-(E$37*E53)))</f>
        <v>3638.329344000023</v>
      </c>
      <c r="F54">
        <f t="shared" ca="1" si="14"/>
        <v>2052.6838177960994</v>
      </c>
      <c r="G54">
        <f t="shared" ca="1" si="14"/>
        <v>0</v>
      </c>
      <c r="H54">
        <f ca="1">H53+($E$5/($M$6*$I$5)*(($I$6*H$37)*(I53-H53)/$I$5))-($E$5/($M$6*$I$5)*(($I$6*G$37)*(H53-G53)/$I$5))+($E$5/($M$6*$I$5)*((G$37*G53)-(H$37*H53)))</f>
        <v>0</v>
      </c>
      <c r="I54">
        <f t="shared" ca="1" si="14"/>
        <v>0</v>
      </c>
      <c r="J54">
        <f t="shared" ca="1" si="14"/>
        <v>0</v>
      </c>
      <c r="K54">
        <f t="shared" ca="1" si="14"/>
        <v>0</v>
      </c>
      <c r="L54">
        <f t="shared" ca="1" si="14"/>
        <v>0</v>
      </c>
      <c r="M54">
        <f t="shared" ca="1" si="14"/>
        <v>0</v>
      </c>
      <c r="N54">
        <f t="shared" ca="1" si="14"/>
        <v>0</v>
      </c>
      <c r="O54">
        <f t="shared" ca="1" si="14"/>
        <v>0</v>
      </c>
      <c r="P54">
        <f t="shared" ca="1" si="14"/>
        <v>0</v>
      </c>
      <c r="Q54">
        <f t="shared" ca="1" si="14"/>
        <v>0</v>
      </c>
      <c r="R54">
        <f t="shared" ca="1" si="14"/>
        <v>0</v>
      </c>
      <c r="S54">
        <f t="shared" ca="1" si="14"/>
        <v>0</v>
      </c>
      <c r="T54">
        <f t="shared" ca="1" si="14"/>
        <v>0</v>
      </c>
      <c r="U54">
        <f t="shared" ca="1" si="14"/>
        <v>0</v>
      </c>
      <c r="V54">
        <f t="shared" ca="1" si="14"/>
        <v>0</v>
      </c>
      <c r="W54">
        <f t="shared" ca="1" si="14"/>
        <v>0</v>
      </c>
      <c r="X54">
        <f t="shared" ca="1" si="14"/>
        <v>0</v>
      </c>
      <c r="Y54">
        <f t="shared" ref="Y54:Y117" ca="1" si="17">X54</f>
        <v>0</v>
      </c>
    </row>
    <row r="55" spans="1:28" x14ac:dyDescent="0.25">
      <c r="A55">
        <f t="shared" si="15"/>
        <v>3</v>
      </c>
      <c r="B55">
        <f t="shared" si="16"/>
        <v>0.3</v>
      </c>
      <c r="D55">
        <f t="shared" si="13"/>
        <v>5000</v>
      </c>
      <c r="E55">
        <f ca="1">E54+($E$5/($M$6*$I$5)*(($I$6*E$37)*(F54-E54)/$I$5))-($E$5/($M$6*$I$5)*(($I$6*D$37)*(E54-D54)/$I$5))+($E$5/($M$6*$I$5)*((D$37*D54)-(E$37*E54)))</f>
        <v>4156.2623106666515</v>
      </c>
      <c r="F55">
        <f t="shared" ca="1" si="14"/>
        <v>2609.7000985930999</v>
      </c>
      <c r="G55">
        <f t="shared" ca="1" si="14"/>
        <v>1315.2190349819953</v>
      </c>
      <c r="H55">
        <f t="shared" ca="1" si="14"/>
        <v>0</v>
      </c>
      <c r="I55">
        <f t="shared" ca="1" si="14"/>
        <v>0</v>
      </c>
      <c r="J55">
        <f t="shared" ca="1" si="14"/>
        <v>0</v>
      </c>
      <c r="K55">
        <f t="shared" ca="1" si="14"/>
        <v>0</v>
      </c>
      <c r="L55">
        <f t="shared" ca="1" si="14"/>
        <v>0</v>
      </c>
      <c r="M55">
        <f t="shared" ca="1" si="14"/>
        <v>0</v>
      </c>
      <c r="N55">
        <f t="shared" ca="1" si="14"/>
        <v>0</v>
      </c>
      <c r="O55">
        <f t="shared" ca="1" si="14"/>
        <v>0</v>
      </c>
      <c r="P55">
        <f t="shared" ca="1" si="14"/>
        <v>0</v>
      </c>
      <c r="Q55">
        <f t="shared" ca="1" si="14"/>
        <v>0</v>
      </c>
      <c r="R55">
        <f t="shared" ca="1" si="14"/>
        <v>0</v>
      </c>
      <c r="S55">
        <f t="shared" ca="1" si="14"/>
        <v>0</v>
      </c>
      <c r="T55">
        <f t="shared" ca="1" si="14"/>
        <v>0</v>
      </c>
      <c r="U55">
        <f t="shared" ca="1" si="14"/>
        <v>0</v>
      </c>
      <c r="V55">
        <f t="shared" ca="1" si="14"/>
        <v>0</v>
      </c>
      <c r="W55">
        <f t="shared" ca="1" si="14"/>
        <v>0</v>
      </c>
      <c r="X55">
        <f t="shared" ca="1" si="14"/>
        <v>0</v>
      </c>
      <c r="Y55">
        <f t="shared" ca="1" si="17"/>
        <v>0</v>
      </c>
    </row>
    <row r="56" spans="1:28" x14ac:dyDescent="0.25">
      <c r="A56">
        <f t="shared" si="15"/>
        <v>4</v>
      </c>
      <c r="B56">
        <f t="shared" si="16"/>
        <v>0.4</v>
      </c>
      <c r="D56">
        <f t="shared" si="13"/>
        <v>5000</v>
      </c>
      <c r="E56">
        <f ca="1">E55+($E$5/($M$6*$I$5)*(($I$6*E$37)*(F55-E55)/$I$5))-($E$5/($M$6*$I$5)*(($I$6*D$37)*(E55-D55)/$I$5))+($E$5/($M$6*$I$5)*((D$37*D55)-(E$37*E55)))</f>
        <v>4351.0779300698223</v>
      </c>
      <c r="F56">
        <f t="shared" ca="1" si="14"/>
        <v>3311.1999423554798</v>
      </c>
      <c r="G56">
        <f t="shared" ca="1" si="14"/>
        <v>1850.5657909809311</v>
      </c>
      <c r="H56">
        <f t="shared" ca="1" si="14"/>
        <v>842.70217116837921</v>
      </c>
      <c r="I56">
        <f t="shared" ca="1" si="14"/>
        <v>0</v>
      </c>
      <c r="J56">
        <f t="shared" ca="1" si="14"/>
        <v>0</v>
      </c>
      <c r="K56">
        <f t="shared" ca="1" si="14"/>
        <v>0</v>
      </c>
      <c r="L56">
        <f t="shared" ca="1" si="14"/>
        <v>0</v>
      </c>
      <c r="M56">
        <f t="shared" ca="1" si="14"/>
        <v>0</v>
      </c>
      <c r="N56">
        <f t="shared" ca="1" si="14"/>
        <v>0</v>
      </c>
      <c r="O56">
        <f t="shared" ca="1" si="14"/>
        <v>0</v>
      </c>
      <c r="P56">
        <f t="shared" ca="1" si="14"/>
        <v>0</v>
      </c>
      <c r="Q56">
        <f t="shared" ca="1" si="14"/>
        <v>0</v>
      </c>
      <c r="R56">
        <f t="shared" ca="1" si="14"/>
        <v>0</v>
      </c>
      <c r="S56">
        <f t="shared" ca="1" si="14"/>
        <v>0</v>
      </c>
      <c r="T56">
        <f t="shared" ca="1" si="14"/>
        <v>0</v>
      </c>
      <c r="U56">
        <f t="shared" ca="1" si="14"/>
        <v>0</v>
      </c>
      <c r="V56">
        <f t="shared" ca="1" si="14"/>
        <v>0</v>
      </c>
      <c r="W56">
        <f t="shared" ca="1" si="14"/>
        <v>0</v>
      </c>
      <c r="X56">
        <f t="shared" ca="1" si="14"/>
        <v>0</v>
      </c>
      <c r="Y56">
        <f t="shared" ca="1" si="17"/>
        <v>0</v>
      </c>
    </row>
    <row r="57" spans="1:28" x14ac:dyDescent="0.25">
      <c r="A57">
        <f t="shared" si="15"/>
        <v>5</v>
      </c>
      <c r="B57">
        <f t="shared" si="16"/>
        <v>0.5</v>
      </c>
      <c r="D57">
        <f t="shared" si="13"/>
        <v>5000</v>
      </c>
      <c r="E57">
        <f t="shared" ref="E57:M69" ca="1" si="18">E56+($E$5/($M$6*$I$5)*(($I$6*E$37)*(F56-E56)/$I$5))-($E$5/($M$6*$I$5)*(($I$6*D$37)*(E56-D56)/$I$5))+($E$5/($M$6*$I$5)*((D$37*D56)-(E$37*E56)))</f>
        <v>4534.3578612346409</v>
      </c>
      <c r="F57">
        <f t="shared" ca="1" si="14"/>
        <v>3650.9013476780901</v>
      </c>
      <c r="G57">
        <f t="shared" ca="1" si="14"/>
        <v>2561.0932104626695</v>
      </c>
      <c r="H57">
        <f t="shared" ca="1" si="14"/>
        <v>1300.053493504776</v>
      </c>
      <c r="I57">
        <f t="shared" ca="1" si="14"/>
        <v>539.94576599297261</v>
      </c>
      <c r="J57">
        <f t="shared" ca="1" si="14"/>
        <v>0</v>
      </c>
      <c r="K57">
        <f t="shared" ca="1" si="14"/>
        <v>0</v>
      </c>
      <c r="L57">
        <f t="shared" ca="1" si="14"/>
        <v>0</v>
      </c>
      <c r="M57">
        <f t="shared" ca="1" si="14"/>
        <v>0</v>
      </c>
      <c r="N57">
        <f t="shared" ca="1" si="14"/>
        <v>0</v>
      </c>
      <c r="O57">
        <f t="shared" ca="1" si="14"/>
        <v>0</v>
      </c>
      <c r="P57">
        <f t="shared" ca="1" si="14"/>
        <v>0</v>
      </c>
      <c r="Q57">
        <f t="shared" ca="1" si="14"/>
        <v>0</v>
      </c>
      <c r="R57">
        <f t="shared" ca="1" si="14"/>
        <v>0</v>
      </c>
      <c r="S57">
        <f t="shared" ca="1" si="14"/>
        <v>0</v>
      </c>
      <c r="T57">
        <f t="shared" ca="1" si="14"/>
        <v>0</v>
      </c>
      <c r="U57">
        <f t="shared" ca="1" si="14"/>
        <v>0</v>
      </c>
      <c r="V57">
        <f t="shared" ca="1" si="14"/>
        <v>0</v>
      </c>
      <c r="W57">
        <f t="shared" ca="1" si="14"/>
        <v>0</v>
      </c>
      <c r="X57">
        <f t="shared" ca="1" si="14"/>
        <v>0</v>
      </c>
      <c r="Y57">
        <f t="shared" ca="1" si="17"/>
        <v>0</v>
      </c>
    </row>
    <row r="58" spans="1:28" x14ac:dyDescent="0.25">
      <c r="A58">
        <f t="shared" si="15"/>
        <v>6</v>
      </c>
      <c r="B58">
        <f t="shared" si="16"/>
        <v>0.6</v>
      </c>
      <c r="D58">
        <f t="shared" si="13"/>
        <v>5000</v>
      </c>
      <c r="E58">
        <f t="shared" ca="1" si="18"/>
        <v>4635.1786342234409</v>
      </c>
      <c r="F58">
        <f t="shared" ca="1" si="14"/>
        <v>3973.2910571587204</v>
      </c>
      <c r="G58">
        <f ca="1">G57+($E$5/($M$6*$I$5)*(($I$6*G$37)*(H57-G57)/$I$5))-($E$5/($M$6*$I$5)*(($I$6*F$37)*(G57-F57)/$I$5))+($E$5/($M$6*$I$5)*((F$37*F57)-(G$37*G57)))</f>
        <v>2977.4134662601828</v>
      </c>
      <c r="H58">
        <f t="shared" ca="1" si="14"/>
        <v>1938.0898719103664</v>
      </c>
      <c r="I58">
        <f t="shared" ca="1" si="14"/>
        <v>906.24497364252863</v>
      </c>
      <c r="J58">
        <f t="shared" ca="1" si="14"/>
        <v>345.96022199577766</v>
      </c>
      <c r="K58">
        <f t="shared" ca="1" si="14"/>
        <v>0</v>
      </c>
      <c r="L58">
        <f t="shared" ca="1" si="14"/>
        <v>0</v>
      </c>
      <c r="M58">
        <f t="shared" ca="1" si="14"/>
        <v>0</v>
      </c>
      <c r="N58">
        <f t="shared" ca="1" si="14"/>
        <v>0</v>
      </c>
      <c r="O58">
        <f t="shared" ca="1" si="14"/>
        <v>0</v>
      </c>
      <c r="P58">
        <f t="shared" ca="1" si="14"/>
        <v>0</v>
      </c>
      <c r="Q58">
        <f t="shared" ca="1" si="14"/>
        <v>0</v>
      </c>
      <c r="R58">
        <f t="shared" ca="1" si="14"/>
        <v>0</v>
      </c>
      <c r="S58">
        <f t="shared" ca="1" si="14"/>
        <v>0</v>
      </c>
      <c r="T58">
        <f t="shared" ca="1" si="14"/>
        <v>0</v>
      </c>
      <c r="U58">
        <f t="shared" ca="1" si="14"/>
        <v>0</v>
      </c>
      <c r="V58">
        <f t="shared" ca="1" si="14"/>
        <v>0</v>
      </c>
      <c r="W58">
        <f t="shared" ca="1" si="14"/>
        <v>0</v>
      </c>
      <c r="X58">
        <f t="shared" ca="1" si="14"/>
        <v>0</v>
      </c>
      <c r="Y58">
        <f t="shared" ca="1" si="17"/>
        <v>0</v>
      </c>
    </row>
    <row r="59" spans="1:28" x14ac:dyDescent="0.25">
      <c r="A59">
        <f t="shared" si="15"/>
        <v>7</v>
      </c>
      <c r="B59">
        <f t="shared" si="16"/>
        <v>0.7</v>
      </c>
      <c r="D59">
        <f t="shared" si="13"/>
        <v>5000</v>
      </c>
      <c r="E59">
        <f t="shared" ca="1" si="18"/>
        <v>4720.9406512886071</v>
      </c>
      <c r="F59">
        <f t="shared" ca="1" si="14"/>
        <v>4174.7163820983815</v>
      </c>
      <c r="G59">
        <f t="shared" ca="1" si="14"/>
        <v>3383.1226600462064</v>
      </c>
      <c r="H59">
        <f t="shared" ca="1" si="14"/>
        <v>2373.3084365265786</v>
      </c>
      <c r="I59">
        <f t="shared" ca="1" si="14"/>
        <v>1442.1071621599269</v>
      </c>
      <c r="J59">
        <f t="shared" ca="1" si="14"/>
        <v>627.59951951804726</v>
      </c>
      <c r="K59">
        <f t="shared" ca="1" si="14"/>
        <v>221.66758726824571</v>
      </c>
      <c r="L59">
        <f t="shared" ca="1" si="14"/>
        <v>0</v>
      </c>
      <c r="M59">
        <f t="shared" ca="1" si="14"/>
        <v>0</v>
      </c>
      <c r="N59">
        <f t="shared" ca="1" si="14"/>
        <v>0</v>
      </c>
      <c r="O59">
        <f t="shared" ca="1" si="14"/>
        <v>0</v>
      </c>
      <c r="P59">
        <f t="shared" ca="1" si="14"/>
        <v>0</v>
      </c>
      <c r="Q59">
        <f t="shared" ca="1" si="14"/>
        <v>0</v>
      </c>
      <c r="R59">
        <f t="shared" ca="1" si="14"/>
        <v>0</v>
      </c>
      <c r="S59">
        <f t="shared" ca="1" si="14"/>
        <v>0</v>
      </c>
      <c r="T59">
        <f t="shared" ca="1" si="14"/>
        <v>0</v>
      </c>
      <c r="U59">
        <f t="shared" ca="1" si="14"/>
        <v>0</v>
      </c>
      <c r="V59">
        <f t="shared" ca="1" si="14"/>
        <v>0</v>
      </c>
      <c r="W59">
        <f t="shared" ca="1" si="14"/>
        <v>0</v>
      </c>
      <c r="X59">
        <f t="shared" ca="1" si="14"/>
        <v>0</v>
      </c>
      <c r="Y59">
        <f t="shared" ca="1" si="17"/>
        <v>0</v>
      </c>
    </row>
    <row r="60" spans="1:28" x14ac:dyDescent="0.25">
      <c r="A60">
        <f t="shared" si="15"/>
        <v>8</v>
      </c>
      <c r="B60">
        <f t="shared" si="16"/>
        <v>0.8</v>
      </c>
      <c r="D60">
        <f t="shared" si="13"/>
        <v>5000</v>
      </c>
      <c r="E60">
        <f t="shared" ca="1" si="18"/>
        <v>4777.6132424168027</v>
      </c>
      <c r="F60">
        <f t="shared" ca="1" si="14"/>
        <v>4347.7081289515791</v>
      </c>
      <c r="G60">
        <f t="shared" ca="1" si="14"/>
        <v>3664.5387167798749</v>
      </c>
      <c r="H60">
        <f t="shared" ca="1" si="14"/>
        <v>2812.1221839059831</v>
      </c>
      <c r="I60">
        <f t="shared" ca="1" si="14"/>
        <v>1856.6424847364692</v>
      </c>
      <c r="J60">
        <f t="shared" ca="1" si="14"/>
        <v>1058.7184241413624</v>
      </c>
      <c r="K60">
        <f t="shared" ca="1" si="14"/>
        <v>432.19859495209857</v>
      </c>
      <c r="L60">
        <f t="shared" ca="1" si="14"/>
        <v>142.0293898583665</v>
      </c>
      <c r="M60">
        <f t="shared" ca="1" si="14"/>
        <v>0</v>
      </c>
      <c r="N60">
        <f t="shared" ca="1" si="14"/>
        <v>0</v>
      </c>
      <c r="O60">
        <f t="shared" ca="1" si="14"/>
        <v>0</v>
      </c>
      <c r="P60">
        <f t="shared" ca="1" si="14"/>
        <v>0</v>
      </c>
      <c r="Q60">
        <f t="shared" ca="1" si="14"/>
        <v>0</v>
      </c>
      <c r="R60">
        <f t="shared" ca="1" si="14"/>
        <v>0</v>
      </c>
      <c r="S60">
        <f t="shared" ca="1" si="14"/>
        <v>0</v>
      </c>
      <c r="T60">
        <f t="shared" ca="1" si="14"/>
        <v>0</v>
      </c>
      <c r="U60">
        <f t="shared" ca="1" si="14"/>
        <v>0</v>
      </c>
      <c r="V60">
        <f t="shared" ca="1" si="14"/>
        <v>0</v>
      </c>
      <c r="W60">
        <f t="shared" ca="1" si="14"/>
        <v>0</v>
      </c>
      <c r="X60">
        <f t="shared" ca="1" si="14"/>
        <v>0</v>
      </c>
      <c r="Y60">
        <f t="shared" ca="1" si="17"/>
        <v>0</v>
      </c>
    </row>
    <row r="61" spans="1:28" x14ac:dyDescent="0.25">
      <c r="A61">
        <f t="shared" si="15"/>
        <v>9</v>
      </c>
      <c r="B61">
        <f t="shared" si="16"/>
        <v>0.9</v>
      </c>
      <c r="D61">
        <f t="shared" si="13"/>
        <v>5000</v>
      </c>
      <c r="E61">
        <f t="shared" ca="1" si="18"/>
        <v>4823.9815571289146</v>
      </c>
      <c r="F61">
        <f t="shared" ca="1" si="14"/>
        <v>4470.4129735411743</v>
      </c>
      <c r="G61">
        <f t="shared" ca="1" si="14"/>
        <v>3911.6762353495938</v>
      </c>
      <c r="H61">
        <f t="shared" ca="1" si="14"/>
        <v>3144.6579057858917</v>
      </c>
      <c r="I61">
        <f t="shared" ca="1" si="14"/>
        <v>2290.4416565394213</v>
      </c>
      <c r="J61">
        <f t="shared" ca="1" si="14"/>
        <v>1429.8907737978902</v>
      </c>
      <c r="K61">
        <f t="shared" ca="1" si="14"/>
        <v>768.75102209739521</v>
      </c>
      <c r="L61">
        <f t="shared" ca="1" si="14"/>
        <v>296.19377078620778</v>
      </c>
      <c r="M61">
        <f t="shared" ca="1" si="14"/>
        <v>91.002693863080012</v>
      </c>
      <c r="N61">
        <f t="shared" ca="1" si="14"/>
        <v>0</v>
      </c>
      <c r="O61">
        <f t="shared" ca="1" si="14"/>
        <v>0</v>
      </c>
      <c r="P61">
        <f t="shared" ca="1" si="14"/>
        <v>0</v>
      </c>
      <c r="Q61">
        <f t="shared" ca="1" si="14"/>
        <v>0</v>
      </c>
      <c r="R61">
        <f t="shared" ca="1" si="14"/>
        <v>0</v>
      </c>
      <c r="S61">
        <f t="shared" ca="1" si="14"/>
        <v>0</v>
      </c>
      <c r="T61">
        <f t="shared" ca="1" si="14"/>
        <v>0</v>
      </c>
      <c r="U61">
        <f t="shared" ca="1" si="14"/>
        <v>0</v>
      </c>
      <c r="V61">
        <f t="shared" ca="1" si="14"/>
        <v>0</v>
      </c>
      <c r="W61">
        <f t="shared" ca="1" si="14"/>
        <v>0</v>
      </c>
      <c r="X61">
        <f t="shared" ca="1" si="14"/>
        <v>0</v>
      </c>
      <c r="Y61">
        <f t="shared" ca="1" si="17"/>
        <v>0</v>
      </c>
    </row>
    <row r="62" spans="1:28" x14ac:dyDescent="0.25">
      <c r="A62">
        <f t="shared" si="15"/>
        <v>10</v>
      </c>
      <c r="B62">
        <f t="shared" si="16"/>
        <v>1</v>
      </c>
      <c r="D62">
        <f t="shared" si="13"/>
        <v>5000</v>
      </c>
      <c r="E62">
        <f t="shared" ca="1" si="18"/>
        <v>4857.7082109782059</v>
      </c>
      <c r="F62">
        <f t="shared" ca="1" si="14"/>
        <v>4572.0283281044376</v>
      </c>
      <c r="G62">
        <f t="shared" ca="1" si="14"/>
        <v>4098.1798912397544</v>
      </c>
      <c r="H62">
        <f t="shared" ca="1" si="14"/>
        <v>3445.1176649676513</v>
      </c>
      <c r="I62">
        <f ca="1">I61+($E$5/($M$6*$I$5)*(($I$6*I$37)*(J61-I61)/$I$5))-($E$5/($M$6*$I$5)*(($I$6*H$37)*(I61-H61)/$I$5))+($E$5/($M$6*$I$5)*((H$37*H61)-(I$37*I61)))</f>
        <v>2645.3555117142796</v>
      </c>
      <c r="J62">
        <f t="shared" ca="1" si="14"/>
        <v>1833.4494776579327</v>
      </c>
      <c r="K62">
        <f t="shared" ca="1" si="14"/>
        <v>1086.7056389509357</v>
      </c>
      <c r="L62">
        <f t="shared" ca="1" si="14"/>
        <v>553.09767374148419</v>
      </c>
      <c r="M62">
        <f t="shared" ca="1" si="14"/>
        <v>202.12790339314881</v>
      </c>
      <c r="N62">
        <f t="shared" ca="1" si="14"/>
        <v>58.308286042739596</v>
      </c>
      <c r="O62">
        <f t="shared" ca="1" si="14"/>
        <v>0</v>
      </c>
      <c r="P62">
        <f t="shared" ca="1" si="14"/>
        <v>0</v>
      </c>
      <c r="Q62">
        <f t="shared" ca="1" si="14"/>
        <v>0</v>
      </c>
      <c r="R62">
        <f t="shared" ca="1" si="14"/>
        <v>0</v>
      </c>
      <c r="S62">
        <f t="shared" ca="1" si="14"/>
        <v>0</v>
      </c>
      <c r="T62">
        <f t="shared" ca="1" si="14"/>
        <v>0</v>
      </c>
      <c r="U62">
        <f t="shared" ca="1" si="14"/>
        <v>0</v>
      </c>
      <c r="V62">
        <f t="shared" ca="1" si="14"/>
        <v>0</v>
      </c>
      <c r="W62">
        <f t="shared" ca="1" si="14"/>
        <v>0</v>
      </c>
      <c r="X62">
        <f t="shared" ca="1" si="14"/>
        <v>0</v>
      </c>
      <c r="Y62">
        <f t="shared" ca="1" si="17"/>
        <v>0</v>
      </c>
    </row>
    <row r="63" spans="1:28" x14ac:dyDescent="0.25">
      <c r="A63">
        <f t="shared" si="15"/>
        <v>11</v>
      </c>
      <c r="B63">
        <f t="shared" si="16"/>
        <v>1.1000000000000001</v>
      </c>
      <c r="D63">
        <f t="shared" si="13"/>
        <v>5000</v>
      </c>
      <c r="E63">
        <f t="shared" ca="1" si="18"/>
        <v>4885.0042753344851</v>
      </c>
      <c r="F63">
        <f ca="1">F62+($E$5/($M$6*$I$5)*(($I$6*F$37)*(G62-F62)/$I$5))-($E$5/($M$6*$I$5)*(($I$6*E$37)*(F62-E62)/$I$5))+($E$5/($M$6*$I$5)*((E$37*E62)-(F$37*F62)))</f>
        <v>4649.1253125000576</v>
      </c>
      <c r="G63">
        <f t="shared" ca="1" si="14"/>
        <v>4255.7722268922644</v>
      </c>
      <c r="H63">
        <f t="shared" ca="1" si="14"/>
        <v>3684.7374808244822</v>
      </c>
      <c r="I63">
        <f t="shared" ca="1" si="14"/>
        <v>2976.2553483967936</v>
      </c>
      <c r="J63">
        <f t="shared" ca="1" si="14"/>
        <v>2186.6998026050455</v>
      </c>
      <c r="K63">
        <f t="shared" ca="1" si="14"/>
        <v>1445.8592428584984</v>
      </c>
      <c r="L63">
        <f t="shared" ca="1" si="14"/>
        <v>816.52423802043597</v>
      </c>
      <c r="M63">
        <f t="shared" ca="1" si="14"/>
        <v>394.84884294704386</v>
      </c>
      <c r="N63">
        <f t="shared" ca="1" si="14"/>
        <v>137.420968545519</v>
      </c>
      <c r="O63">
        <f t="shared" ca="1" si="14"/>
        <v>37.359951413715791</v>
      </c>
      <c r="P63">
        <f t="shared" ca="1" si="14"/>
        <v>0</v>
      </c>
      <c r="Q63">
        <f t="shared" ca="1" si="14"/>
        <v>0</v>
      </c>
      <c r="R63">
        <f t="shared" ca="1" si="14"/>
        <v>0</v>
      </c>
      <c r="S63">
        <f t="shared" ca="1" si="14"/>
        <v>0</v>
      </c>
      <c r="T63">
        <f t="shared" ca="1" si="14"/>
        <v>0</v>
      </c>
      <c r="U63">
        <f t="shared" ca="1" si="14"/>
        <v>0</v>
      </c>
      <c r="V63">
        <f t="shared" ca="1" si="14"/>
        <v>0</v>
      </c>
      <c r="W63">
        <f t="shared" ca="1" si="14"/>
        <v>0</v>
      </c>
      <c r="X63">
        <f t="shared" ca="1" si="14"/>
        <v>0</v>
      </c>
      <c r="Y63">
        <f t="shared" ca="1" si="17"/>
        <v>0</v>
      </c>
    </row>
    <row r="64" spans="1:28" x14ac:dyDescent="0.25">
      <c r="A64">
        <f t="shared" si="15"/>
        <v>12</v>
      </c>
      <c r="B64">
        <f t="shared" si="16"/>
        <v>1.2</v>
      </c>
      <c r="D64">
        <f t="shared" si="13"/>
        <v>5000</v>
      </c>
      <c r="E64">
        <f t="shared" ca="1" si="18"/>
        <v>4905.9458099488129</v>
      </c>
      <c r="F64">
        <f t="shared" ca="1" si="14"/>
        <v>4712.3111228488669</v>
      </c>
      <c r="G64">
        <f t="shared" ca="1" si="14"/>
        <v>4380.1290682573572</v>
      </c>
      <c r="H64">
        <f t="shared" ca="1" si="14"/>
        <v>3892.2088815642683</v>
      </c>
      <c r="I64">
        <f t="shared" ca="1" si="14"/>
        <v>3253.6665206774501</v>
      </c>
      <c r="J64">
        <f t="shared" ca="1" si="14"/>
        <v>2526.9493729866249</v>
      </c>
      <c r="K64">
        <f t="shared" ca="1" si="14"/>
        <v>1779.8269583668286</v>
      </c>
      <c r="L64">
        <f t="shared" ca="1" si="14"/>
        <v>1125.4771555293025</v>
      </c>
      <c r="M64">
        <f t="shared" ca="1" si="14"/>
        <v>607.47159054251176</v>
      </c>
      <c r="N64">
        <f t="shared" ca="1" si="14"/>
        <v>279.99059838872495</v>
      </c>
      <c r="O64">
        <f t="shared" ca="1" si="14"/>
        <v>93.118931699652336</v>
      </c>
      <c r="P64">
        <f t="shared" ca="1" si="14"/>
        <v>23.937695040669123</v>
      </c>
      <c r="Q64">
        <f t="shared" ca="1" si="14"/>
        <v>0</v>
      </c>
      <c r="R64">
        <f t="shared" ca="1" si="14"/>
        <v>0</v>
      </c>
      <c r="S64">
        <f t="shared" ca="1" si="14"/>
        <v>0</v>
      </c>
      <c r="T64">
        <f t="shared" ca="1" si="14"/>
        <v>0</v>
      </c>
      <c r="U64">
        <f t="shared" ca="1" si="14"/>
        <v>0</v>
      </c>
      <c r="V64">
        <f t="shared" ca="1" si="14"/>
        <v>0</v>
      </c>
      <c r="W64">
        <f t="shared" ca="1" si="14"/>
        <v>0</v>
      </c>
      <c r="X64">
        <f t="shared" ca="1" si="14"/>
        <v>0</v>
      </c>
      <c r="Y64">
        <f t="shared" ca="1" si="17"/>
        <v>0</v>
      </c>
    </row>
    <row r="65" spans="1:25" x14ac:dyDescent="0.25">
      <c r="A65">
        <f t="shared" si="15"/>
        <v>13</v>
      </c>
      <c r="B65">
        <f t="shared" si="16"/>
        <v>1.3</v>
      </c>
      <c r="D65">
        <f t="shared" si="13"/>
        <v>5000</v>
      </c>
      <c r="E65">
        <f t="shared" ca="1" si="18"/>
        <v>4922.9147824357315</v>
      </c>
      <c r="F65">
        <f t="shared" ca="1" si="14"/>
        <v>4762.1068414950996</v>
      </c>
      <c r="G65">
        <f t="shared" ca="1" si="14"/>
        <v>4483.8751731277016</v>
      </c>
      <c r="H65">
        <f t="shared" ca="1" si="14"/>
        <v>4062.0639055456854</v>
      </c>
      <c r="I65">
        <f t="shared" ca="1" si="14"/>
        <v>3500.3150308870104</v>
      </c>
      <c r="J65">
        <f t="shared" ca="1" si="14"/>
        <v>2825.5318558268286</v>
      </c>
      <c r="K65">
        <f t="shared" ca="1" si="14"/>
        <v>2112.2266327728998</v>
      </c>
      <c r="L65">
        <f t="shared" ca="1" si="14"/>
        <v>1428.9195152193838</v>
      </c>
      <c r="M65">
        <f t="shared" ca="1" si="14"/>
        <v>866.1530289987752</v>
      </c>
      <c r="N65">
        <f t="shared" ca="1" si="14"/>
        <v>448.03559332592448</v>
      </c>
      <c r="O65">
        <f t="shared" ca="1" si="14"/>
        <v>197.38534778262101</v>
      </c>
      <c r="P65">
        <f t="shared" ca="1" si="14"/>
        <v>62.912092598081344</v>
      </c>
      <c r="Q65">
        <f t="shared" ca="1" si="14"/>
        <v>15.337633540114936</v>
      </c>
      <c r="R65">
        <f t="shared" ca="1" si="14"/>
        <v>0</v>
      </c>
      <c r="S65">
        <f t="shared" ca="1" si="14"/>
        <v>0</v>
      </c>
      <c r="T65">
        <f t="shared" ca="1" si="14"/>
        <v>0</v>
      </c>
      <c r="U65">
        <f t="shared" ca="1" si="14"/>
        <v>0</v>
      </c>
      <c r="V65">
        <f t="shared" ca="1" si="14"/>
        <v>0</v>
      </c>
      <c r="W65">
        <f t="shared" ca="1" si="14"/>
        <v>0</v>
      </c>
      <c r="X65">
        <f t="shared" ca="1" si="14"/>
        <v>0</v>
      </c>
      <c r="Y65">
        <f t="shared" ca="1" si="17"/>
        <v>0</v>
      </c>
    </row>
    <row r="66" spans="1:25" x14ac:dyDescent="0.25">
      <c r="A66">
        <f t="shared" si="15"/>
        <v>14</v>
      </c>
      <c r="B66">
        <f t="shared" si="16"/>
        <v>1.4</v>
      </c>
      <c r="D66">
        <f t="shared" si="13"/>
        <v>5000</v>
      </c>
      <c r="E66">
        <f t="shared" ca="1" si="18"/>
        <v>4936.3508862181261</v>
      </c>
      <c r="F66">
        <f t="shared" ca="1" si="14"/>
        <v>4802.932121963192</v>
      </c>
      <c r="G66">
        <f t="shared" ca="1" si="14"/>
        <v>4567.8347687434225</v>
      </c>
      <c r="H66">
        <f t="shared" ca="1" si="14"/>
        <v>4206.731013224522</v>
      </c>
      <c r="I66">
        <f ca="1">I65+($E$5/($M$6*$I$5)*(($I$6*I$37)*(J65-I65)/$I$5))-($E$5/($M$6*$I$5)*(($I$6*H$37)*(I65-H65)/$I$5))+($E$5/($M$6*$I$5)*((H$37*H65)-(I$37*I65)))</f>
        <v>3709.3713837097275</v>
      </c>
      <c r="J66">
        <f t="shared" ca="1" si="14"/>
        <v>3098.3997477439498</v>
      </c>
      <c r="K66">
        <f t="shared" ca="1" si="14"/>
        <v>2416.4840450869428</v>
      </c>
      <c r="L66">
        <f t="shared" ca="1" si="14"/>
        <v>1740.9077061005385</v>
      </c>
      <c r="M66">
        <f t="shared" ca="1" si="14"/>
        <v>1133.2489235355627</v>
      </c>
      <c r="N66">
        <f t="shared" ref="N66:X81" ca="1" si="19">N65+($E$5/($M$6*$I$5)*(($I$6*N$37)*(O65-N65)/$I$5))-($E$5/($M$6*$I$5)*(($I$6*M$37)*(N65-M65)/$I$5))+($E$5/($M$6*$I$5)*((M$37*M65)-(N$37*N65)))</f>
        <v>659.89404486596595</v>
      </c>
      <c r="O66">
        <f t="shared" ca="1" si="19"/>
        <v>327.91815465929938</v>
      </c>
      <c r="P66">
        <f t="shared" ca="1" si="19"/>
        <v>138.43622815986365</v>
      </c>
      <c r="Q66">
        <f t="shared" ca="1" si="19"/>
        <v>42.390765083509173</v>
      </c>
      <c r="R66">
        <f t="shared" ca="1" si="19"/>
        <v>9.8273038490627176</v>
      </c>
      <c r="S66">
        <f t="shared" ca="1" si="19"/>
        <v>0</v>
      </c>
      <c r="T66">
        <f t="shared" ca="1" si="19"/>
        <v>0</v>
      </c>
      <c r="U66">
        <f t="shared" ca="1" si="19"/>
        <v>0</v>
      </c>
      <c r="V66">
        <f t="shared" ca="1" si="19"/>
        <v>0</v>
      </c>
      <c r="W66">
        <f t="shared" ca="1" si="19"/>
        <v>0</v>
      </c>
      <c r="X66">
        <f t="shared" ca="1" si="19"/>
        <v>0</v>
      </c>
      <c r="Y66">
        <f t="shared" ca="1" si="17"/>
        <v>0</v>
      </c>
    </row>
    <row r="67" spans="1:25" x14ac:dyDescent="0.25">
      <c r="A67">
        <f t="shared" si="15"/>
        <v>15</v>
      </c>
      <c r="B67">
        <f t="shared" si="16"/>
        <v>1.5</v>
      </c>
      <c r="D67">
        <f t="shared" si="13"/>
        <v>5000</v>
      </c>
      <c r="E67">
        <f t="shared" ca="1" si="18"/>
        <v>4947.3019629173541</v>
      </c>
      <c r="F67">
        <f t="shared" ca="1" si="18"/>
        <v>4835.85263602947</v>
      </c>
      <c r="G67">
        <f t="shared" ca="1" si="18"/>
        <v>4637.7303588913264</v>
      </c>
      <c r="H67">
        <f t="shared" ca="1" si="18"/>
        <v>4326.8976093112251</v>
      </c>
      <c r="I67">
        <f t="shared" ca="1" si="18"/>
        <v>3891.4390543735467</v>
      </c>
      <c r="J67">
        <f t="shared" ca="1" si="18"/>
        <v>3337.3999190811473</v>
      </c>
      <c r="K67">
        <f t="shared" ca="1" si="18"/>
        <v>2702.3577188907452</v>
      </c>
      <c r="L67">
        <f t="shared" ca="1" si="18"/>
        <v>2037.9051397786338</v>
      </c>
      <c r="M67">
        <f t="shared" ca="1" si="18"/>
        <v>1416.7582622719196</v>
      </c>
      <c r="N67">
        <f t="shared" ca="1" si="19"/>
        <v>888.96137745715691</v>
      </c>
      <c r="O67">
        <f t="shared" ca="1" si="19"/>
        <v>498.25954778514506</v>
      </c>
      <c r="P67">
        <f t="shared" ca="1" si="19"/>
        <v>238.36858573287566</v>
      </c>
      <c r="Q67">
        <f t="shared" ca="1" si="19"/>
        <v>96.649294070046096</v>
      </c>
      <c r="R67">
        <f t="shared" ca="1" si="19"/>
        <v>28.494464056433152</v>
      </c>
      <c r="S67">
        <f t="shared" ca="1" si="19"/>
        <v>6.296662434215337</v>
      </c>
      <c r="T67">
        <f t="shared" ca="1" si="19"/>
        <v>0</v>
      </c>
      <c r="U67">
        <f t="shared" ca="1" si="19"/>
        <v>0</v>
      </c>
      <c r="V67">
        <f t="shared" ca="1" si="19"/>
        <v>0</v>
      </c>
      <c r="W67">
        <f t="shared" ca="1" si="19"/>
        <v>0</v>
      </c>
      <c r="X67">
        <f t="shared" ca="1" si="19"/>
        <v>0</v>
      </c>
      <c r="Y67">
        <f t="shared" ca="1" si="17"/>
        <v>0</v>
      </c>
    </row>
    <row r="68" spans="1:25" x14ac:dyDescent="0.25">
      <c r="A68">
        <f t="shared" si="15"/>
        <v>16</v>
      </c>
      <c r="B68">
        <f t="shared" si="16"/>
        <v>1.6</v>
      </c>
      <c r="D68">
        <f t="shared" si="13"/>
        <v>5000</v>
      </c>
      <c r="E68">
        <f t="shared" ca="1" si="18"/>
        <v>4956.1484557146778</v>
      </c>
      <c r="F68">
        <f t="shared" ca="1" si="18"/>
        <v>4862.9638455462018</v>
      </c>
      <c r="G68">
        <f t="shared" ca="1" si="18"/>
        <v>4695.1748781220458</v>
      </c>
      <c r="H68">
        <f t="shared" ca="1" si="18"/>
        <v>4428.6943647816297</v>
      </c>
      <c r="I68">
        <f t="shared" ca="1" si="18"/>
        <v>4046.5742175868804</v>
      </c>
      <c r="J68">
        <f t="shared" ca="1" si="18"/>
        <v>3550.4020273841097</v>
      </c>
      <c r="K68">
        <f t="shared" ca="1" si="18"/>
        <v>2960.6852120761805</v>
      </c>
      <c r="L68">
        <f t="shared" ca="1" si="18"/>
        <v>2324.7594470220724</v>
      </c>
      <c r="M68">
        <f t="shared" ca="1" si="18"/>
        <v>1696.7372369693012</v>
      </c>
      <c r="N68">
        <f t="shared" ca="1" si="19"/>
        <v>1139.780965509178</v>
      </c>
      <c r="O68">
        <f t="shared" ca="1" si="19"/>
        <v>690.48584032389886</v>
      </c>
      <c r="P68">
        <f t="shared" ca="1" si="19"/>
        <v>373.2020791546679</v>
      </c>
      <c r="Q68">
        <f t="shared" ca="1" si="19"/>
        <v>172.21465719460036</v>
      </c>
      <c r="R68">
        <f t="shared" ca="1" si="19"/>
        <v>67.200230901531029</v>
      </c>
      <c r="S68">
        <f t="shared" ca="1" si="19"/>
        <v>19.11162982032975</v>
      </c>
      <c r="T68">
        <f t="shared" ca="1" si="19"/>
        <v>4.0344695167067544</v>
      </c>
      <c r="U68">
        <f t="shared" ca="1" si="19"/>
        <v>0</v>
      </c>
      <c r="V68">
        <f t="shared" ca="1" si="19"/>
        <v>0</v>
      </c>
      <c r="W68">
        <f t="shared" ca="1" si="19"/>
        <v>0</v>
      </c>
      <c r="X68">
        <f t="shared" ca="1" si="19"/>
        <v>0</v>
      </c>
      <c r="Y68">
        <f t="shared" ca="1" si="17"/>
        <v>0</v>
      </c>
    </row>
    <row r="69" spans="1:25" x14ac:dyDescent="0.25">
      <c r="A69">
        <f t="shared" si="15"/>
        <v>17</v>
      </c>
      <c r="B69">
        <f t="shared" si="16"/>
        <v>1.7</v>
      </c>
      <c r="D69">
        <f t="shared" si="13"/>
        <v>5000</v>
      </c>
      <c r="E69">
        <f t="shared" ca="1" si="18"/>
        <v>4963.410504462965</v>
      </c>
      <c r="F69">
        <f t="shared" ca="1" si="18"/>
        <v>4885.1544584125049</v>
      </c>
      <c r="G69">
        <f t="shared" ca="1" si="18"/>
        <v>4743.1005456269158</v>
      </c>
      <c r="H69">
        <f t="shared" ca="1" si="18"/>
        <v>4513.9991069553589</v>
      </c>
      <c r="I69">
        <f t="shared" ca="1" si="18"/>
        <v>4180.472174194887</v>
      </c>
      <c r="J69">
        <f t="shared" ca="1" si="18"/>
        <v>3736.4612033480521</v>
      </c>
      <c r="K69">
        <f t="shared" ca="1" si="18"/>
        <v>3196.3495762579564</v>
      </c>
      <c r="L69">
        <f t="shared" ca="1" si="18"/>
        <v>2591.7984821594659</v>
      </c>
      <c r="M69">
        <f t="shared" ca="1" si="18"/>
        <v>1974.6017477070529</v>
      </c>
      <c r="N69">
        <f t="shared" ca="1" si="19"/>
        <v>1396.1830977836446</v>
      </c>
      <c r="O69">
        <f t="shared" ca="1" si="19"/>
        <v>907.42232483672785</v>
      </c>
      <c r="P69">
        <f t="shared" ca="1" si="19"/>
        <v>531.55726615998242</v>
      </c>
      <c r="Q69">
        <f t="shared" ca="1" si="19"/>
        <v>277.51358963770383</v>
      </c>
      <c r="R69">
        <f t="shared" ca="1" si="19"/>
        <v>123.73421266315304</v>
      </c>
      <c r="S69">
        <f t="shared" ca="1" si="19"/>
        <v>46.552427155602288</v>
      </c>
      <c r="T69">
        <f t="shared" ca="1" si="19"/>
        <v>12.792818701134795</v>
      </c>
      <c r="U69">
        <f t="shared" ca="1" si="19"/>
        <v>2.5850114169673284</v>
      </c>
      <c r="V69">
        <f t="shared" ca="1" si="19"/>
        <v>0</v>
      </c>
      <c r="W69">
        <f t="shared" ca="1" si="19"/>
        <v>0</v>
      </c>
      <c r="X69">
        <f t="shared" ca="1" si="19"/>
        <v>0</v>
      </c>
      <c r="Y69">
        <f t="shared" ca="1" si="17"/>
        <v>0</v>
      </c>
    </row>
    <row r="70" spans="1:25" x14ac:dyDescent="0.25">
      <c r="A70">
        <f t="shared" si="15"/>
        <v>18</v>
      </c>
      <c r="B70">
        <f t="shared" si="16"/>
        <v>1.8</v>
      </c>
      <c r="D70">
        <f t="shared" si="13"/>
        <v>5000</v>
      </c>
      <c r="E70">
        <f t="shared" ref="E70:T85" ca="1" si="20">E69+($E$5/($M$6*$I$5)*(($I$6*E$37)*(F69-E69)/$I$5))-($E$5/($M$6*$I$5)*(($I$6*D$37)*(E69-D69)/$I$5))+($E$5/($M$6*$I$5)*((D$37*D69)-(E$37*E69)))</f>
        <v>4969.357386667034</v>
      </c>
      <c r="F70">
        <f t="shared" ca="1" si="20"/>
        <v>4903.5339351672237</v>
      </c>
      <c r="G70">
        <f t="shared" ca="1" si="20"/>
        <v>4782.8944887153848</v>
      </c>
      <c r="H70">
        <f t="shared" ca="1" si="20"/>
        <v>4586.2187886143138</v>
      </c>
      <c r="I70">
        <f t="shared" ca="1" si="20"/>
        <v>4294.8975836193076</v>
      </c>
      <c r="J70">
        <f t="shared" ca="1" si="20"/>
        <v>3900.190199887109</v>
      </c>
      <c r="K70">
        <f t="shared" ca="1" si="20"/>
        <v>3407.2453551863732</v>
      </c>
      <c r="L70">
        <f t="shared" ca="1" si="20"/>
        <v>2841.1552321790273</v>
      </c>
      <c r="M70">
        <f t="shared" ca="1" si="20"/>
        <v>2240.7312934583574</v>
      </c>
      <c r="N70">
        <f t="shared" ca="1" si="19"/>
        <v>1657.5127826679054</v>
      </c>
      <c r="O70">
        <f t="shared" ca="1" si="19"/>
        <v>1136.5475815972304</v>
      </c>
      <c r="P70">
        <f t="shared" ca="1" si="19"/>
        <v>715.5845594419394</v>
      </c>
      <c r="Q70">
        <f t="shared" ca="1" si="19"/>
        <v>405.90404620244504</v>
      </c>
      <c r="R70">
        <f t="shared" ca="1" si="19"/>
        <v>205.00852739494002</v>
      </c>
      <c r="S70">
        <f t="shared" ca="1" si="19"/>
        <v>88.456960217225856</v>
      </c>
      <c r="T70">
        <f t="shared" ca="1" si="19"/>
        <v>32.14131180609229</v>
      </c>
      <c r="U70">
        <f t="shared" ca="1" si="19"/>
        <v>8.5474953508873419</v>
      </c>
      <c r="V70">
        <f t="shared" ca="1" si="19"/>
        <v>1.6562980580668882</v>
      </c>
      <c r="W70">
        <f t="shared" ca="1" si="19"/>
        <v>0</v>
      </c>
      <c r="X70">
        <f t="shared" ca="1" si="19"/>
        <v>0</v>
      </c>
      <c r="Y70">
        <f t="shared" ca="1" si="17"/>
        <v>0</v>
      </c>
    </row>
    <row r="71" spans="1:25" x14ac:dyDescent="0.25">
      <c r="A71">
        <f t="shared" si="15"/>
        <v>19</v>
      </c>
      <c r="B71">
        <f t="shared" si="16"/>
        <v>1.9</v>
      </c>
      <c r="D71">
        <f t="shared" si="13"/>
        <v>5000</v>
      </c>
      <c r="E71">
        <f t="shared" ca="1" si="20"/>
        <v>4974.2737005956733</v>
      </c>
      <c r="F71">
        <f t="shared" ca="1" si="20"/>
        <v>4918.7354877901253</v>
      </c>
      <c r="G71">
        <f t="shared" ca="1" si="20"/>
        <v>4816.217534762226</v>
      </c>
      <c r="H71">
        <f t="shared" ca="1" si="20"/>
        <v>4647.0989988537021</v>
      </c>
      <c r="I71">
        <f t="shared" ca="1" si="20"/>
        <v>4393.3041754079286</v>
      </c>
      <c r="J71">
        <f t="shared" ca="1" si="20"/>
        <v>4042.8747921138283</v>
      </c>
      <c r="K71">
        <f t="shared" ca="1" si="20"/>
        <v>3596.5193278353622</v>
      </c>
      <c r="L71">
        <f t="shared" ca="1" si="20"/>
        <v>3069.6190346836393</v>
      </c>
      <c r="M71">
        <f t="shared" ca="1" si="20"/>
        <v>2495.0407878050078</v>
      </c>
      <c r="N71">
        <f t="shared" ca="1" si="19"/>
        <v>1914.7173471845867</v>
      </c>
      <c r="O71">
        <f t="shared" ca="1" si="19"/>
        <v>1376.2238383672884</v>
      </c>
      <c r="P71">
        <f t="shared" ca="1" si="19"/>
        <v>916.06777444876036</v>
      </c>
      <c r="Q71">
        <f t="shared" ca="1" si="19"/>
        <v>559.40814179454719</v>
      </c>
      <c r="R71">
        <f t="shared" ca="1" si="19"/>
        <v>307.6690017510428</v>
      </c>
      <c r="S71">
        <f t="shared" ca="1" si="19"/>
        <v>150.54367697992143</v>
      </c>
      <c r="T71">
        <f t="shared" ca="1" si="19"/>
        <v>62.949209947716454</v>
      </c>
      <c r="U71">
        <f t="shared" ca="1" si="19"/>
        <v>22.124002115548333</v>
      </c>
      <c r="V71">
        <f t="shared" ca="1" si="19"/>
        <v>5.7013754274001123</v>
      </c>
      <c r="W71">
        <f t="shared" ca="1" si="19"/>
        <v>1.0612422208852479</v>
      </c>
      <c r="X71">
        <f t="shared" ca="1" si="19"/>
        <v>0</v>
      </c>
      <c r="Y71">
        <f t="shared" ca="1" si="17"/>
        <v>0</v>
      </c>
    </row>
    <row r="72" spans="1:25" x14ac:dyDescent="0.25">
      <c r="A72">
        <f t="shared" si="15"/>
        <v>20</v>
      </c>
      <c r="B72">
        <f t="shared" si="16"/>
        <v>2</v>
      </c>
      <c r="D72">
        <f t="shared" si="13"/>
        <v>5000</v>
      </c>
      <c r="E72">
        <f t="shared" ca="1" si="20"/>
        <v>4978.3396395039626</v>
      </c>
      <c r="F72">
        <f t="shared" ca="1" si="20"/>
        <v>4931.3987235580635</v>
      </c>
      <c r="G72">
        <f t="shared" ca="1" si="20"/>
        <v>4844.091037414134</v>
      </c>
      <c r="H72">
        <f t="shared" ca="1" si="20"/>
        <v>4698.7129379540975</v>
      </c>
      <c r="I72">
        <f t="shared" ca="1" si="20"/>
        <v>4477.5664900010624</v>
      </c>
      <c r="J72">
        <f t="shared" ca="1" si="20"/>
        <v>4167.6059308779159</v>
      </c>
      <c r="K72">
        <f t="shared" ca="1" si="20"/>
        <v>3764.7044182820796</v>
      </c>
      <c r="L72">
        <f t="shared" ca="1" si="20"/>
        <v>3278.7514828359317</v>
      </c>
      <c r="M72">
        <f t="shared" ca="1" si="20"/>
        <v>2733.4374396987955</v>
      </c>
      <c r="N72">
        <f t="shared" ca="1" si="19"/>
        <v>2166.1478199667822</v>
      </c>
      <c r="O72">
        <f t="shared" ca="1" si="19"/>
        <v>1618.3679165824976</v>
      </c>
      <c r="P72">
        <f t="shared" ca="1" si="19"/>
        <v>1131.1592088976913</v>
      </c>
      <c r="Q72">
        <f t="shared" ca="1" si="19"/>
        <v>731.64518304385751</v>
      </c>
      <c r="R72">
        <f t="shared" ca="1" si="19"/>
        <v>433.83475367763259</v>
      </c>
      <c r="S72">
        <f t="shared" ca="1" si="19"/>
        <v>231.63368903649263</v>
      </c>
      <c r="T72">
        <f t="shared" ca="1" si="19"/>
        <v>109.94568804674427</v>
      </c>
      <c r="U72">
        <f t="shared" ca="1" si="19"/>
        <v>44.610084211270433</v>
      </c>
      <c r="V72">
        <f t="shared" ca="1" si="19"/>
        <v>15.186387731309441</v>
      </c>
      <c r="W72">
        <f t="shared" ca="1" si="19"/>
        <v>3.7970397669497404</v>
      </c>
      <c r="X72">
        <f t="shared" ca="1" si="19"/>
        <v>0.67997124424809985</v>
      </c>
      <c r="Y72">
        <f t="shared" ca="1" si="17"/>
        <v>0.67997124424809985</v>
      </c>
    </row>
    <row r="73" spans="1:25" x14ac:dyDescent="0.25">
      <c r="A73">
        <f t="shared" si="15"/>
        <v>21</v>
      </c>
      <c r="B73">
        <f t="shared" si="16"/>
        <v>2.1</v>
      </c>
      <c r="D73">
        <f t="shared" si="13"/>
        <v>5000</v>
      </c>
      <c r="E73">
        <f t="shared" ca="1" si="20"/>
        <v>4981.7226608900555</v>
      </c>
      <c r="F73">
        <f t="shared" ca="1" si="20"/>
        <v>4941.954242870901</v>
      </c>
      <c r="G73">
        <f t="shared" ca="1" si="20"/>
        <v>4867.5269343071304</v>
      </c>
      <c r="H73">
        <f t="shared" ca="1" si="20"/>
        <v>4742.4154369298294</v>
      </c>
      <c r="I73">
        <f t="shared" ca="1" si="20"/>
        <v>4549.9583309079753</v>
      </c>
      <c r="J73">
        <f t="shared" ca="1" si="20"/>
        <v>4276.1232290979879</v>
      </c>
      <c r="K73">
        <f t="shared" ca="1" si="20"/>
        <v>3914.2025574032759</v>
      </c>
      <c r="L73">
        <f t="shared" ca="1" si="20"/>
        <v>3468.1908134978621</v>
      </c>
      <c r="M73">
        <f t="shared" ca="1" si="20"/>
        <v>2955.9978099159844</v>
      </c>
      <c r="N73">
        <f t="shared" ca="1" si="19"/>
        <v>2407.1507823764505</v>
      </c>
      <c r="O73">
        <f t="shared" ca="1" si="19"/>
        <v>1860.4134176818216</v>
      </c>
      <c r="P73">
        <f t="shared" ca="1" si="19"/>
        <v>1354.0023698786827</v>
      </c>
      <c r="Q73">
        <f t="shared" ca="1" si="19"/>
        <v>921.03936710498317</v>
      </c>
      <c r="R73">
        <f t="shared" ca="1" si="19"/>
        <v>579.44140834447296</v>
      </c>
      <c r="S73">
        <f t="shared" ca="1" si="19"/>
        <v>333.98221974137607</v>
      </c>
      <c r="T73">
        <f t="shared" ca="1" si="19"/>
        <v>173.30672043590945</v>
      </c>
      <c r="U73">
        <f t="shared" ca="1" si="19"/>
        <v>79.893856731247084</v>
      </c>
      <c r="V73">
        <f t="shared" ca="1" si="19"/>
        <v>31.492546769912519</v>
      </c>
      <c r="W73">
        <f t="shared" ca="1" si="19"/>
        <v>10.397612060614993</v>
      </c>
      <c r="X73">
        <f t="shared" ca="1" si="19"/>
        <v>2.6771750117536941</v>
      </c>
      <c r="Y73">
        <f t="shared" ca="1" si="17"/>
        <v>2.6771750117536941</v>
      </c>
    </row>
    <row r="74" spans="1:25" x14ac:dyDescent="0.25">
      <c r="A74">
        <f t="shared" si="15"/>
        <v>22</v>
      </c>
      <c r="B74">
        <f t="shared" si="16"/>
        <v>2.2000000000000002</v>
      </c>
      <c r="D74">
        <f t="shared" si="13"/>
        <v>5000</v>
      </c>
      <c r="E74">
        <f t="shared" ca="1" si="20"/>
        <v>4984.5417627155648</v>
      </c>
      <c r="F74">
        <f t="shared" ca="1" si="20"/>
        <v>4950.7940225633174</v>
      </c>
      <c r="G74">
        <f t="shared" ca="1" si="20"/>
        <v>4887.2413490800418</v>
      </c>
      <c r="H74">
        <f t="shared" ca="1" si="20"/>
        <v>4779.5470959784207</v>
      </c>
      <c r="I74">
        <f t="shared" ca="1" si="20"/>
        <v>4612.045248167401</v>
      </c>
      <c r="J74">
        <f t="shared" ca="1" si="20"/>
        <v>4370.6566591190267</v>
      </c>
      <c r="K74">
        <f t="shared" ca="1" si="20"/>
        <v>4046.3733777475836</v>
      </c>
      <c r="L74">
        <f t="shared" ca="1" si="20"/>
        <v>3639.4440533634424</v>
      </c>
      <c r="M74">
        <f t="shared" ca="1" si="20"/>
        <v>3161.4600419849185</v>
      </c>
      <c r="N74">
        <f t="shared" ca="1" si="19"/>
        <v>2636.570096080351</v>
      </c>
      <c r="O74">
        <f t="shared" ca="1" si="19"/>
        <v>2097.4975076820378</v>
      </c>
      <c r="P74">
        <f t="shared" ca="1" si="19"/>
        <v>1581.6702647103482</v>
      </c>
      <c r="Q74">
        <f t="shared" ca="1" si="19"/>
        <v>1122.0749707885727</v>
      </c>
      <c r="R74">
        <f t="shared" ca="1" si="19"/>
        <v>743.43208713439287</v>
      </c>
      <c r="S74">
        <f t="shared" ca="1" si="19"/>
        <v>455.3304309577386</v>
      </c>
      <c r="T74">
        <f t="shared" ca="1" si="19"/>
        <v>255.37051389355014</v>
      </c>
      <c r="U74">
        <f t="shared" ca="1" si="19"/>
        <v>128.92443459015578</v>
      </c>
      <c r="V74">
        <f t="shared" ca="1" si="19"/>
        <v>57.788200930135559</v>
      </c>
      <c r="W74">
        <f t="shared" ca="1" si="19"/>
        <v>22.187598221964738</v>
      </c>
      <c r="X74">
        <f t="shared" ca="1" si="19"/>
        <v>7.6239016712662284</v>
      </c>
      <c r="Y74">
        <f t="shared" ca="1" si="17"/>
        <v>7.6239016712662284</v>
      </c>
    </row>
    <row r="75" spans="1:25" x14ac:dyDescent="0.25">
      <c r="A75">
        <f t="shared" si="15"/>
        <v>23</v>
      </c>
      <c r="B75">
        <f t="shared" si="16"/>
        <v>2.2999999999999998</v>
      </c>
      <c r="D75">
        <f t="shared" si="13"/>
        <v>5000</v>
      </c>
      <c r="E75">
        <f t="shared" ca="1" si="20"/>
        <v>4986.9007321644203</v>
      </c>
      <c r="F75">
        <f t="shared" ca="1" si="20"/>
        <v>4958.2076088475569</v>
      </c>
      <c r="G75">
        <f t="shared" ca="1" si="20"/>
        <v>4903.8823401484569</v>
      </c>
      <c r="H75">
        <f t="shared" ca="1" si="20"/>
        <v>4811.0986897534694</v>
      </c>
      <c r="I75">
        <f t="shared" ca="1" si="20"/>
        <v>4665.397216619238</v>
      </c>
      <c r="J75">
        <f t="shared" ca="1" si="20"/>
        <v>4452.8158790008356</v>
      </c>
      <c r="K75">
        <f t="shared" ca="1" si="20"/>
        <v>4163.1671215710958</v>
      </c>
      <c r="L75">
        <f t="shared" ca="1" si="20"/>
        <v>3793.3046984338885</v>
      </c>
      <c r="M75">
        <f t="shared" ca="1" si="20"/>
        <v>3350.3600272677695</v>
      </c>
      <c r="N75">
        <f t="shared" ca="1" si="19"/>
        <v>2852.3531110262902</v>
      </c>
      <c r="O75">
        <f t="shared" ca="1" si="19"/>
        <v>2327.565180990207</v>
      </c>
      <c r="P75">
        <f t="shared" ca="1" si="19"/>
        <v>1809.4167357923991</v>
      </c>
      <c r="Q75">
        <f t="shared" ca="1" si="19"/>
        <v>1331.8918985899454</v>
      </c>
      <c r="R75">
        <f t="shared" ca="1" si="19"/>
        <v>921.62424516579381</v>
      </c>
      <c r="S75">
        <f t="shared" ca="1" si="19"/>
        <v>595.21746449424131</v>
      </c>
      <c r="T75">
        <f t="shared" ca="1" si="19"/>
        <v>355.21921897692084</v>
      </c>
      <c r="U75">
        <f t="shared" ca="1" si="19"/>
        <v>194.03716275862081</v>
      </c>
      <c r="V75">
        <f t="shared" ca="1" si="19"/>
        <v>95.407533644794469</v>
      </c>
      <c r="W75">
        <f t="shared" ca="1" si="19"/>
        <v>41.741747146684411</v>
      </c>
      <c r="X75">
        <f t="shared" ca="1" si="19"/>
        <v>16.955319767475785</v>
      </c>
      <c r="Y75">
        <f t="shared" ca="1" si="17"/>
        <v>16.955319767475785</v>
      </c>
    </row>
    <row r="76" spans="1:25" x14ac:dyDescent="0.25">
      <c r="A76">
        <f t="shared" si="15"/>
        <v>24</v>
      </c>
      <c r="B76">
        <f t="shared" si="16"/>
        <v>2.4</v>
      </c>
      <c r="D76">
        <f t="shared" si="13"/>
        <v>5000</v>
      </c>
      <c r="E76">
        <f t="shared" ca="1" si="20"/>
        <v>4988.8783903056965</v>
      </c>
      <c r="F76">
        <f t="shared" ca="1" si="20"/>
        <v>4964.4456855196668</v>
      </c>
      <c r="G76">
        <f t="shared" ca="1" si="20"/>
        <v>4917.9448833258157</v>
      </c>
      <c r="H76">
        <f t="shared" ca="1" si="20"/>
        <v>4837.9709063860255</v>
      </c>
      <c r="I76">
        <f t="shared" ca="1" si="20"/>
        <v>4711.2219720550347</v>
      </c>
      <c r="J76">
        <f t="shared" ca="1" si="20"/>
        <v>4524.2612712509372</v>
      </c>
      <c r="K76">
        <f t="shared" ca="1" si="20"/>
        <v>4266.0571728886353</v>
      </c>
      <c r="L76">
        <f t="shared" ca="1" si="20"/>
        <v>3931.2498109375624</v>
      </c>
      <c r="M76">
        <f t="shared" ca="1" si="20"/>
        <v>3522.8199442381679</v>
      </c>
      <c r="N76">
        <f t="shared" ca="1" si="19"/>
        <v>3054.1052103284278</v>
      </c>
      <c r="O76">
        <f t="shared" ca="1" si="19"/>
        <v>2547.9612304495545</v>
      </c>
      <c r="P76">
        <f t="shared" ca="1" si="19"/>
        <v>2034.6416331243008</v>
      </c>
      <c r="Q76">
        <f t="shared" ca="1" si="19"/>
        <v>1546.1259111765553</v>
      </c>
      <c r="R76">
        <f t="shared" ca="1" si="19"/>
        <v>1111.5147990459432</v>
      </c>
      <c r="S76">
        <f t="shared" ca="1" si="19"/>
        <v>750.69568250874283</v>
      </c>
      <c r="T76">
        <f t="shared" ca="1" si="19"/>
        <v>472.95517199209928</v>
      </c>
      <c r="U76">
        <f t="shared" ca="1" si="19"/>
        <v>275.25911402535968</v>
      </c>
      <c r="V76">
        <f t="shared" ca="1" si="19"/>
        <v>146.60358026866248</v>
      </c>
      <c r="W76">
        <f t="shared" ca="1" si="19"/>
        <v>70.585141306491593</v>
      </c>
      <c r="X76">
        <f t="shared" ca="1" si="19"/>
        <v>32.83676279133762</v>
      </c>
      <c r="Y76">
        <f t="shared" ca="1" si="17"/>
        <v>32.83676279133762</v>
      </c>
    </row>
    <row r="77" spans="1:25" x14ac:dyDescent="0.25">
      <c r="A77">
        <f t="shared" si="15"/>
        <v>25</v>
      </c>
      <c r="B77">
        <f t="shared" si="16"/>
        <v>2.5</v>
      </c>
      <c r="D77">
        <f t="shared" si="13"/>
        <v>5000</v>
      </c>
      <c r="E77">
        <f t="shared" ca="1" si="20"/>
        <v>4990.5414816138837</v>
      </c>
      <c r="F77">
        <f t="shared" ca="1" si="20"/>
        <v>4969.7034394283028</v>
      </c>
      <c r="G77">
        <f t="shared" ca="1" si="20"/>
        <v>4929.8581414897708</v>
      </c>
      <c r="H77">
        <f t="shared" ca="1" si="20"/>
        <v>4860.8731337220606</v>
      </c>
      <c r="I77">
        <f t="shared" ca="1" si="20"/>
        <v>4750.631721812777</v>
      </c>
      <c r="J77">
        <f t="shared" ca="1" si="20"/>
        <v>4586.3213826740448</v>
      </c>
      <c r="K77">
        <f t="shared" ca="1" si="20"/>
        <v>4356.6375539329028</v>
      </c>
      <c r="L77">
        <f t="shared" ca="1" si="20"/>
        <v>4054.4511598326376</v>
      </c>
      <c r="M77">
        <f t="shared" ca="1" si="20"/>
        <v>3679.7145384373171</v>
      </c>
      <c r="N77">
        <f t="shared" ca="1" si="19"/>
        <v>3241.2574619806119</v>
      </c>
      <c r="O77">
        <f t="shared" ca="1" si="19"/>
        <v>2757.4911902879294</v>
      </c>
      <c r="P77">
        <f t="shared" ca="1" si="19"/>
        <v>2254.3150996415316</v>
      </c>
      <c r="Q77">
        <f t="shared" ca="1" si="19"/>
        <v>1761.9592098914727</v>
      </c>
      <c r="R77">
        <f t="shared" ca="1" si="19"/>
        <v>1309.3087669837321</v>
      </c>
      <c r="S77">
        <f t="shared" ca="1" si="19"/>
        <v>919.7842265292436</v>
      </c>
      <c r="T77">
        <f t="shared" ca="1" si="19"/>
        <v>606.70966688974136</v>
      </c>
      <c r="U77">
        <f t="shared" ca="1" si="19"/>
        <v>373.16328467028529</v>
      </c>
      <c r="V77">
        <f t="shared" ca="1" si="19"/>
        <v>212.04037003642773</v>
      </c>
      <c r="W77">
        <f t="shared" ca="1" si="19"/>
        <v>110.85243827454381</v>
      </c>
      <c r="X77">
        <f t="shared" ca="1" si="19"/>
        <v>57.023335283606514</v>
      </c>
      <c r="Y77">
        <f t="shared" ca="1" si="17"/>
        <v>57.023335283606514</v>
      </c>
    </row>
    <row r="78" spans="1:25" x14ac:dyDescent="0.25">
      <c r="A78">
        <f t="shared" si="15"/>
        <v>26</v>
      </c>
      <c r="B78">
        <f t="shared" si="16"/>
        <v>2.6</v>
      </c>
      <c r="D78">
        <f t="shared" si="13"/>
        <v>5000</v>
      </c>
      <c r="E78">
        <f t="shared" ca="1" si="20"/>
        <v>4991.9427035279341</v>
      </c>
      <c r="F78">
        <f t="shared" ca="1" si="20"/>
        <v>4974.1460747223045</v>
      </c>
      <c r="G78">
        <f t="shared" ca="1" si="20"/>
        <v>4939.9640168230089</v>
      </c>
      <c r="H78">
        <f t="shared" ca="1" si="20"/>
        <v>4880.4252764980365</v>
      </c>
      <c r="I78">
        <f t="shared" ca="1" si="20"/>
        <v>4784.5289451541839</v>
      </c>
      <c r="J78">
        <f t="shared" ca="1" si="20"/>
        <v>4640.2455018509972</v>
      </c>
      <c r="K78">
        <f t="shared" ca="1" si="20"/>
        <v>4436.2377774799406</v>
      </c>
      <c r="L78">
        <f t="shared" ca="1" si="20"/>
        <v>4164.2846539796119</v>
      </c>
      <c r="M78">
        <f t="shared" ca="1" si="20"/>
        <v>3821.7860778442791</v>
      </c>
      <c r="N78">
        <f t="shared" ca="1" si="19"/>
        <v>3414.0260813528844</v>
      </c>
      <c r="O78">
        <f t="shared" ca="1" si="19"/>
        <v>2954.9510213596127</v>
      </c>
      <c r="P78">
        <f t="shared" ca="1" si="19"/>
        <v>2466.6306850007304</v>
      </c>
      <c r="Q78">
        <f t="shared" ca="1" si="19"/>
        <v>1976.2196366103351</v>
      </c>
      <c r="R78">
        <f t="shared" ca="1" si="19"/>
        <v>1512.2428963749051</v>
      </c>
      <c r="S78">
        <f t="shared" ca="1" si="19"/>
        <v>1099.3649482578498</v>
      </c>
      <c r="T78">
        <f t="shared" ca="1" si="19"/>
        <v>755.08807477416985</v>
      </c>
      <c r="U78">
        <f t="shared" ca="1" si="19"/>
        <v>486.77854948005063</v>
      </c>
      <c r="V78">
        <f t="shared" ca="1" si="19"/>
        <v>292.65242019691891</v>
      </c>
      <c r="W78">
        <f t="shared" ca="1" si="19"/>
        <v>163.65115410749721</v>
      </c>
      <c r="X78">
        <f t="shared" ca="1" si="19"/>
        <v>91.513333341707281</v>
      </c>
      <c r="Y78">
        <f t="shared" ca="1" si="17"/>
        <v>91.513333341707281</v>
      </c>
    </row>
    <row r="79" spans="1:25" x14ac:dyDescent="0.25">
      <c r="A79">
        <f t="shared" si="15"/>
        <v>27</v>
      </c>
      <c r="B79">
        <f t="shared" si="16"/>
        <v>2.7</v>
      </c>
      <c r="D79">
        <f t="shared" si="13"/>
        <v>5000</v>
      </c>
      <c r="E79">
        <f t="shared" ca="1" si="20"/>
        <v>4993.1261437959965</v>
      </c>
      <c r="F79">
        <f t="shared" ca="1" si="20"/>
        <v>4977.906216626523</v>
      </c>
      <c r="G79">
        <f t="shared" ca="1" si="20"/>
        <v>4948.5533537184192</v>
      </c>
      <c r="H79">
        <f t="shared" ca="1" si="20"/>
        <v>4897.1322949114128</v>
      </c>
      <c r="I79">
        <f t="shared" ca="1" si="20"/>
        <v>4813.7126095619469</v>
      </c>
      <c r="J79">
        <f t="shared" ca="1" si="20"/>
        <v>4687.0786429453474</v>
      </c>
      <c r="K79">
        <f t="shared" ca="1" si="20"/>
        <v>4506.1463277768389</v>
      </c>
      <c r="L79">
        <f t="shared" ca="1" si="20"/>
        <v>4261.9547999500328</v>
      </c>
      <c r="M79">
        <f t="shared" ca="1" si="20"/>
        <v>3950.0652047139311</v>
      </c>
      <c r="N79">
        <f t="shared" ca="1" si="19"/>
        <v>3572.6467895767241</v>
      </c>
      <c r="O79">
        <f t="shared" ca="1" si="19"/>
        <v>3139.911993964613</v>
      </c>
      <c r="P79">
        <f t="shared" ca="1" si="19"/>
        <v>2669.8625659940467</v>
      </c>
      <c r="Q79">
        <f t="shared" ca="1" si="19"/>
        <v>2186.7015117074029</v>
      </c>
      <c r="R79">
        <f t="shared" ca="1" si="19"/>
        <v>1717.2125853760106</v>
      </c>
      <c r="S79">
        <f t="shared" ca="1" si="19"/>
        <v>1286.9324514624179</v>
      </c>
      <c r="T79">
        <f t="shared" ca="1" si="19"/>
        <v>915.68614428428168</v>
      </c>
      <c r="U79">
        <f t="shared" ca="1" si="19"/>
        <v>615.28851099769565</v>
      </c>
      <c r="V79">
        <f t="shared" ca="1" si="19"/>
        <v>388.19192353812946</v>
      </c>
      <c r="W79">
        <f t="shared" ca="1" si="19"/>
        <v>230.17712732550004</v>
      </c>
      <c r="X79">
        <f t="shared" ca="1" si="19"/>
        <v>137.73430229500011</v>
      </c>
      <c r="Y79">
        <f t="shared" ca="1" si="17"/>
        <v>137.73430229500011</v>
      </c>
    </row>
    <row r="80" spans="1:25" x14ac:dyDescent="0.25">
      <c r="A80">
        <f t="shared" si="15"/>
        <v>28</v>
      </c>
      <c r="B80">
        <f t="shared" si="16"/>
        <v>2.8</v>
      </c>
      <c r="D80">
        <f t="shared" si="13"/>
        <v>5000</v>
      </c>
      <c r="E80">
        <f t="shared" ca="1" si="20"/>
        <v>4994.1274377282998</v>
      </c>
      <c r="F80">
        <f t="shared" ca="1" si="20"/>
        <v>4981.0951376196363</v>
      </c>
      <c r="G80">
        <f t="shared" ca="1" si="20"/>
        <v>4955.8634944221867</v>
      </c>
      <c r="H80">
        <f t="shared" ca="1" si="20"/>
        <v>4911.4276951031998</v>
      </c>
      <c r="I80">
        <f t="shared" ca="1" si="20"/>
        <v>4838.8483160367614</v>
      </c>
      <c r="J80">
        <f t="shared" ca="1" si="20"/>
        <v>4727.7626074074906</v>
      </c>
      <c r="K80">
        <f t="shared" ca="1" si="20"/>
        <v>4567.4769136877376</v>
      </c>
      <c r="L80">
        <f t="shared" ca="1" si="20"/>
        <v>4348.6810373772787</v>
      </c>
      <c r="M80">
        <f t="shared" ca="1" si="20"/>
        <v>4065.5162263547704</v>
      </c>
      <c r="N80">
        <f t="shared" ca="1" si="19"/>
        <v>3717.7160751184133</v>
      </c>
      <c r="O80">
        <f t="shared" ca="1" si="19"/>
        <v>3312.0810976489693</v>
      </c>
      <c r="P80">
        <f t="shared" ca="1" si="19"/>
        <v>2863.0087175789431</v>
      </c>
      <c r="Q80">
        <f t="shared" ca="1" si="19"/>
        <v>2391.3056259105956</v>
      </c>
      <c r="R80">
        <f t="shared" ca="1" si="19"/>
        <v>1921.8231753869516</v>
      </c>
      <c r="S80">
        <f t="shared" ca="1" si="19"/>
        <v>1479.6200248806858</v>
      </c>
      <c r="T80">
        <f t="shared" ca="1" si="19"/>
        <v>1086.3898433473237</v>
      </c>
      <c r="U80">
        <f t="shared" ca="1" si="19"/>
        <v>756.98651414649328</v>
      </c>
      <c r="V80">
        <f t="shared" ca="1" si="19"/>
        <v>498.36954189503348</v>
      </c>
      <c r="W80">
        <f t="shared" ca="1" si="19"/>
        <v>310.75301425084791</v>
      </c>
      <c r="X80">
        <f t="shared" ca="1" si="19"/>
        <v>196.96532563796916</v>
      </c>
      <c r="Y80">
        <f t="shared" ca="1" si="17"/>
        <v>196.96532563796916</v>
      </c>
    </row>
    <row r="81" spans="1:25" x14ac:dyDescent="0.25">
      <c r="A81">
        <f t="shared" si="15"/>
        <v>29</v>
      </c>
      <c r="B81">
        <f t="shared" si="16"/>
        <v>2.9</v>
      </c>
      <c r="D81">
        <f t="shared" si="13"/>
        <v>5000</v>
      </c>
      <c r="E81">
        <f t="shared" ca="1" si="20"/>
        <v>4994.976299578283</v>
      </c>
      <c r="F81">
        <f t="shared" ca="1" si="20"/>
        <v>4983.8038348285436</v>
      </c>
      <c r="G81">
        <f t="shared" ca="1" si="20"/>
        <v>4962.0948643232741</v>
      </c>
      <c r="H81">
        <f t="shared" ca="1" si="20"/>
        <v>4923.6711885999548</v>
      </c>
      <c r="I81">
        <f t="shared" ca="1" si="20"/>
        <v>4860.5147103722911</v>
      </c>
      <c r="J81">
        <f t="shared" ca="1" si="20"/>
        <v>4763.1006629121675</v>
      </c>
      <c r="K81">
        <f t="shared" ca="1" si="20"/>
        <v>4621.2567377856403</v>
      </c>
      <c r="L81">
        <f t="shared" ca="1" si="20"/>
        <v>4425.5580161958651</v>
      </c>
      <c r="M81">
        <f t="shared" ca="1" si="20"/>
        <v>4169.1846812848135</v>
      </c>
      <c r="N81">
        <f t="shared" ca="1" si="19"/>
        <v>3849.8672177435992</v>
      </c>
      <c r="O81">
        <f t="shared" ca="1" si="19"/>
        <v>3471.5767243136183</v>
      </c>
      <c r="P81">
        <f t="shared" ca="1" si="19"/>
        <v>3045.2760847886229</v>
      </c>
      <c r="Q81">
        <f t="shared" ca="1" si="19"/>
        <v>2588.5697112734529</v>
      </c>
      <c r="R81">
        <f t="shared" ca="1" si="19"/>
        <v>2123.7637658972676</v>
      </c>
      <c r="S81">
        <f t="shared" ca="1" si="19"/>
        <v>1675.0317066917082</v>
      </c>
      <c r="T81">
        <f t="shared" ca="1" si="19"/>
        <v>1264.6939595187671</v>
      </c>
      <c r="U81">
        <f t="shared" ca="1" si="19"/>
        <v>910.22178046863417</v>
      </c>
      <c r="V81">
        <f t="shared" ca="1" si="19"/>
        <v>622.12465258617476</v>
      </c>
      <c r="W81">
        <f t="shared" ca="1" si="19"/>
        <v>405.5231932888023</v>
      </c>
      <c r="X81">
        <f t="shared" ca="1" si="19"/>
        <v>269.87267391673765</v>
      </c>
      <c r="Y81">
        <f t="shared" ca="1" si="17"/>
        <v>269.87267391673765</v>
      </c>
    </row>
    <row r="82" spans="1:25" x14ac:dyDescent="0.25">
      <c r="A82">
        <f t="shared" si="15"/>
        <v>30</v>
      </c>
      <c r="B82">
        <f t="shared" si="16"/>
        <v>3</v>
      </c>
      <c r="D82">
        <f t="shared" si="13"/>
        <v>5000</v>
      </c>
      <c r="E82">
        <f t="shared" ca="1" si="20"/>
        <v>4995.6971068934618</v>
      </c>
      <c r="F82">
        <f t="shared" ca="1" si="20"/>
        <v>4986.108506425875</v>
      </c>
      <c r="G82">
        <f t="shared" ca="1" si="20"/>
        <v>4967.4133892439186</v>
      </c>
      <c r="H82">
        <f t="shared" ca="1" si="20"/>
        <v>4934.1693784937652</v>
      </c>
      <c r="I82">
        <f t="shared" ca="1" si="20"/>
        <v>4879.2003831819702</v>
      </c>
      <c r="J82">
        <f t="shared" ca="1" si="20"/>
        <v>4793.8022241193694</v>
      </c>
      <c r="K82">
        <f t="shared" ca="1" si="20"/>
        <v>4668.3846009754834</v>
      </c>
      <c r="L82">
        <f t="shared" ca="1" si="20"/>
        <v>4493.6261899445553</v>
      </c>
      <c r="M82">
        <f t="shared" ca="1" si="20"/>
        <v>4262.0553989046284</v>
      </c>
      <c r="N82">
        <f t="shared" ca="1" si="20"/>
        <v>3969.8825213151576</v>
      </c>
      <c r="O82">
        <f t="shared" ca="1" si="20"/>
        <v>3618.6433815935193</v>
      </c>
      <c r="P82">
        <f t="shared" ca="1" si="20"/>
        <v>3216.3059769358133</v>
      </c>
      <c r="Q82">
        <f t="shared" ca="1" si="20"/>
        <v>2777.2705410953408</v>
      </c>
      <c r="R82">
        <f t="shared" ca="1" si="20"/>
        <v>2321.2481832146686</v>
      </c>
      <c r="S82">
        <f t="shared" ca="1" si="20"/>
        <v>1870.8016093386675</v>
      </c>
      <c r="T82">
        <f t="shared" ca="1" si="20"/>
        <v>1448.3543223366751</v>
      </c>
      <c r="U82">
        <f t="shared" ref="U82:X97" ca="1" si="21">U81+($E$5/($M$6*$I$5)*(($I$6*U$37)*(V81-U81)/$I$5))-($E$5/($M$6*$I$5)*(($I$6*T$37)*(U81-T81)/$I$5))+($E$5/($M$6*$I$5)*((T$37*T81)-(U$37*U81)))</f>
        <v>1072.9280208843336</v>
      </c>
      <c r="V82">
        <f t="shared" ca="1" si="21"/>
        <v>758.28792604798366</v>
      </c>
      <c r="W82">
        <f t="shared" ca="1" si="21"/>
        <v>513.97664989511691</v>
      </c>
      <c r="X82">
        <f t="shared" ca="1" si="21"/>
        <v>356.78822498045423</v>
      </c>
      <c r="Y82">
        <f t="shared" ca="1" si="17"/>
        <v>356.78822498045423</v>
      </c>
    </row>
    <row r="83" spans="1:25" x14ac:dyDescent="0.25">
      <c r="A83">
        <f t="shared" si="15"/>
        <v>31</v>
      </c>
      <c r="B83">
        <f t="shared" si="16"/>
        <v>3.1</v>
      </c>
      <c r="D83">
        <f t="shared" si="13"/>
        <v>5000</v>
      </c>
      <c r="E83">
        <f t="shared" ca="1" si="20"/>
        <v>4996.310204260044</v>
      </c>
      <c r="F83">
        <f t="shared" ca="1" si="20"/>
        <v>4988.0722095580941</v>
      </c>
      <c r="G83">
        <f t="shared" ca="1" si="20"/>
        <v>4971.9589575110413</v>
      </c>
      <c r="H83">
        <f t="shared" ca="1" si="20"/>
        <v>4943.1794218585528</v>
      </c>
      <c r="I83">
        <f t="shared" ca="1" si="20"/>
        <v>4895.3266936878081</v>
      </c>
      <c r="J83">
        <f t="shared" ca="1" si="20"/>
        <v>4820.4775613822239</v>
      </c>
      <c r="K83">
        <f t="shared" ca="1" si="20"/>
        <v>4709.669630352967</v>
      </c>
      <c r="L83">
        <f t="shared" ca="1" si="20"/>
        <v>4553.8228139460853</v>
      </c>
      <c r="M83">
        <f t="shared" ca="1" si="20"/>
        <v>4345.1035663526636</v>
      </c>
      <c r="N83">
        <f t="shared" ca="1" si="20"/>
        <v>4078.5538090827331</v>
      </c>
      <c r="O83">
        <f t="shared" ca="1" si="20"/>
        <v>3753.7352918178676</v>
      </c>
      <c r="P83">
        <f t="shared" ca="1" si="20"/>
        <v>3375.9328910837821</v>
      </c>
      <c r="Q83">
        <f t="shared" ca="1" si="20"/>
        <v>2956.6129555568632</v>
      </c>
      <c r="R83">
        <f t="shared" ca="1" si="20"/>
        <v>2512.72133408223</v>
      </c>
      <c r="S83">
        <f t="shared" ca="1" si="20"/>
        <v>2064.9625007086911</v>
      </c>
      <c r="T83">
        <f t="shared" ca="1" si="20"/>
        <v>1635.088545615145</v>
      </c>
      <c r="U83">
        <f t="shared" ca="1" si="21"/>
        <v>1243.125522018564</v>
      </c>
      <c r="V83">
        <f t="shared" ca="1" si="21"/>
        <v>905.26251427941577</v>
      </c>
      <c r="W83">
        <f t="shared" ca="1" si="21"/>
        <v>635.36902750887168</v>
      </c>
      <c r="X83">
        <f t="shared" ca="1" si="21"/>
        <v>457.50378903091575</v>
      </c>
      <c r="Y83">
        <f t="shared" ca="1" si="17"/>
        <v>457.50378903091575</v>
      </c>
    </row>
    <row r="84" spans="1:25" x14ac:dyDescent="0.25">
      <c r="A84">
        <f t="shared" si="15"/>
        <v>32</v>
      </c>
      <c r="B84">
        <f t="shared" si="16"/>
        <v>3.2</v>
      </c>
      <c r="D84">
        <f t="shared" si="13"/>
        <v>5000</v>
      </c>
      <c r="E84">
        <f t="shared" ca="1" si="20"/>
        <v>4996.8324508887845</v>
      </c>
      <c r="F84">
        <f t="shared" ca="1" si="20"/>
        <v>4989.7478126657952</v>
      </c>
      <c r="G84">
        <f t="shared" ca="1" si="20"/>
        <v>4975.8484492511634</v>
      </c>
      <c r="H84">
        <f t="shared" ca="1" si="20"/>
        <v>4950.9200517201625</v>
      </c>
      <c r="I84">
        <f t="shared" ca="1" si="20"/>
        <v>4909.2520300048282</v>
      </c>
      <c r="J84">
        <f t="shared" ca="1" si="20"/>
        <v>4843.660365849938</v>
      </c>
      <c r="K84">
        <f t="shared" ca="1" si="20"/>
        <v>4745.8221872562817</v>
      </c>
      <c r="L84">
        <f t="shared" ca="1" si="20"/>
        <v>4607.0115288617289</v>
      </c>
      <c r="M84">
        <f t="shared" ca="1" si="20"/>
        <v>4419.239068590945</v>
      </c>
      <c r="N84">
        <f t="shared" ca="1" si="20"/>
        <v>4176.7149075948755</v>
      </c>
      <c r="O84">
        <f t="shared" ca="1" si="20"/>
        <v>3877.3844253490188</v>
      </c>
      <c r="P84">
        <f t="shared" ca="1" si="20"/>
        <v>3524.2476176678715</v>
      </c>
      <c r="Q84">
        <f t="shared" ca="1" si="20"/>
        <v>3126.0353233608857</v>
      </c>
      <c r="R84">
        <f t="shared" ca="1" si="20"/>
        <v>2697.0228889420428</v>
      </c>
      <c r="S84">
        <f t="shared" ca="1" si="20"/>
        <v>2255.7407541578782</v>
      </c>
      <c r="T84">
        <f t="shared" ca="1" si="20"/>
        <v>1822.8838464691003</v>
      </c>
      <c r="U84">
        <f t="shared" ca="1" si="21"/>
        <v>1418.7262428358147</v>
      </c>
      <c r="V84">
        <f t="shared" ca="1" si="21"/>
        <v>1061.3968627446566</v>
      </c>
      <c r="W84">
        <f t="shared" ca="1" si="21"/>
        <v>768.52963227139401</v>
      </c>
      <c r="X84">
        <f t="shared" ca="1" si="21"/>
        <v>571.46763737409083</v>
      </c>
      <c r="Y84">
        <f t="shared" ca="1" si="17"/>
        <v>571.46763737409083</v>
      </c>
    </row>
    <row r="85" spans="1:25" x14ac:dyDescent="0.25">
      <c r="A85">
        <f t="shared" si="15"/>
        <v>33</v>
      </c>
      <c r="B85">
        <f t="shared" si="16"/>
        <v>3.3</v>
      </c>
      <c r="D85">
        <f t="shared" si="13"/>
        <v>5000</v>
      </c>
      <c r="E85">
        <f t="shared" ca="1" si="20"/>
        <v>4997.2779550165042</v>
      </c>
      <c r="F85">
        <f t="shared" ca="1" si="20"/>
        <v>4991.1794242257038</v>
      </c>
      <c r="G85">
        <f t="shared" ca="1" si="20"/>
        <v>4979.1805034360941</v>
      </c>
      <c r="H85">
        <f t="shared" ca="1" si="20"/>
        <v>4957.5759660326366</v>
      </c>
      <c r="I85">
        <f t="shared" ca="1" si="20"/>
        <v>4921.284494598237</v>
      </c>
      <c r="J85">
        <f t="shared" ca="1" si="20"/>
        <v>4863.8115079433619</v>
      </c>
      <c r="K85">
        <f t="shared" ca="1" si="20"/>
        <v>4777.4737063859247</v>
      </c>
      <c r="L85">
        <f t="shared" ca="1" si="20"/>
        <v>4653.9681041702515</v>
      </c>
      <c r="M85">
        <f t="shared" ca="1" si="20"/>
        <v>4485.325154612603</v>
      </c>
      <c r="N85">
        <f t="shared" ca="1" si="20"/>
        <v>4265.1808848226092</v>
      </c>
      <c r="O85">
        <f t="shared" ca="1" si="20"/>
        <v>3990.2175185051069</v>
      </c>
      <c r="P85">
        <f t="shared" ca="1" si="20"/>
        <v>3661.4777509251826</v>
      </c>
      <c r="Q85">
        <f t="shared" ca="1" si="20"/>
        <v>3285.2601782301103</v>
      </c>
      <c r="R85">
        <f t="shared" ca="1" si="20"/>
        <v>2873.2389968087896</v>
      </c>
      <c r="S85">
        <f t="shared" ca="1" si="20"/>
        <v>2441.7022291580624</v>
      </c>
      <c r="T85">
        <f t="shared" ca="1" si="20"/>
        <v>2009.8638500711818</v>
      </c>
      <c r="U85">
        <f t="shared" ca="1" si="21"/>
        <v>1597.7879559557291</v>
      </c>
      <c r="V85">
        <f t="shared" ca="1" si="21"/>
        <v>1224.8672612412472</v>
      </c>
      <c r="W85">
        <f t="shared" ca="1" si="21"/>
        <v>912.11806131232868</v>
      </c>
      <c r="X85">
        <f t="shared" ca="1" si="21"/>
        <v>697.73145088177159</v>
      </c>
      <c r="Y85">
        <f t="shared" ca="1" si="17"/>
        <v>697.73145088177159</v>
      </c>
    </row>
    <row r="86" spans="1:25" x14ac:dyDescent="0.25">
      <c r="A86">
        <f t="shared" si="15"/>
        <v>34</v>
      </c>
      <c r="B86">
        <f t="shared" si="16"/>
        <v>3.4</v>
      </c>
      <c r="D86">
        <f t="shared" si="13"/>
        <v>5000</v>
      </c>
      <c r="E86">
        <f t="shared" ref="E86:T101" ca="1" si="22">E85+($E$5/($M$6*$I$5)*(($I$6*E$37)*(F85-E85)/$I$5))-($E$5/($M$6*$I$5)*(($I$6*D$37)*(E85-D85)/$I$5))+($E$5/($M$6*$I$5)*((D$37*D85)-(E$37*E85)))</f>
        <v>4997.6584930000745</v>
      </c>
      <c r="F86">
        <f t="shared" ca="1" si="22"/>
        <v>4992.4041230134717</v>
      </c>
      <c r="G86">
        <f t="shared" ca="1" si="22"/>
        <v>4982.0380614405221</v>
      </c>
      <c r="H86">
        <f t="shared" ca="1" si="22"/>
        <v>4963.3043138937455</v>
      </c>
      <c r="I86">
        <f t="shared" ca="1" si="22"/>
        <v>4931.6872779534751</v>
      </c>
      <c r="J86">
        <f t="shared" ca="1" si="22"/>
        <v>4881.3321110765082</v>
      </c>
      <c r="K86">
        <f t="shared" ca="1" si="22"/>
        <v>4805.1786081547098</v>
      </c>
      <c r="L86">
        <f t="shared" ca="1" si="22"/>
        <v>4695.3953889413915</v>
      </c>
      <c r="M86">
        <f t="shared" ca="1" si="22"/>
        <v>4544.1582498106554</v>
      </c>
      <c r="N86">
        <f t="shared" ca="1" si="22"/>
        <v>4344.7555710268553</v>
      </c>
      <c r="O86">
        <f t="shared" ca="1" si="22"/>
        <v>4092.8927340055729</v>
      </c>
      <c r="P86">
        <f t="shared" ca="1" si="22"/>
        <v>3787.9937022096992</v>
      </c>
      <c r="Q86">
        <f t="shared" ca="1" si="22"/>
        <v>3434.1913736844008</v>
      </c>
      <c r="R86">
        <f t="shared" ca="1" si="22"/>
        <v>3040.747227584628</v>
      </c>
      <c r="S86">
        <f t="shared" ca="1" si="22"/>
        <v>2621.6472725079439</v>
      </c>
      <c r="T86">
        <f t="shared" ca="1" si="22"/>
        <v>2194.4208111300654</v>
      </c>
      <c r="U86">
        <f t="shared" ca="1" si="21"/>
        <v>1778.4371268848033</v>
      </c>
      <c r="V86">
        <f t="shared" ca="1" si="21"/>
        <v>1393.8821238819703</v>
      </c>
      <c r="W86">
        <f t="shared" ca="1" si="21"/>
        <v>1064.5719070077694</v>
      </c>
      <c r="X86">
        <f t="shared" ca="1" si="21"/>
        <v>835.09569004952459</v>
      </c>
      <c r="Y86">
        <f t="shared" ca="1" si="17"/>
        <v>835.09569004952459</v>
      </c>
    </row>
    <row r="87" spans="1:25" x14ac:dyDescent="0.25">
      <c r="A87">
        <f t="shared" si="15"/>
        <v>35</v>
      </c>
      <c r="B87">
        <f t="shared" si="16"/>
        <v>3.5</v>
      </c>
      <c r="D87">
        <f t="shared" si="13"/>
        <v>5000</v>
      </c>
      <c r="E87">
        <f t="shared" ca="1" si="22"/>
        <v>4997.9839530460731</v>
      </c>
      <c r="F87">
        <f t="shared" ca="1" si="22"/>
        <v>4993.453030102819</v>
      </c>
      <c r="G87">
        <f t="shared" ca="1" si="22"/>
        <v>4984.4912710293302</v>
      </c>
      <c r="H87">
        <f t="shared" ca="1" si="22"/>
        <v>4968.2384068232222</v>
      </c>
      <c r="I87">
        <f t="shared" ca="1" si="22"/>
        <v>4940.6864667326226</v>
      </c>
      <c r="J87">
        <f t="shared" ca="1" si="22"/>
        <v>4896.569196157986</v>
      </c>
      <c r="K87">
        <f t="shared" ca="1" si="22"/>
        <v>4829.4262777217764</v>
      </c>
      <c r="L87">
        <f t="shared" ca="1" si="22"/>
        <v>4731.9220519359387</v>
      </c>
      <c r="M87">
        <f t="shared" ca="1" si="22"/>
        <v>4596.4764779306588</v>
      </c>
      <c r="N87">
        <f t="shared" ca="1" si="22"/>
        <v>4416.2054823394446</v>
      </c>
      <c r="O87">
        <f t="shared" ca="1" si="22"/>
        <v>4186.0972304250772</v>
      </c>
      <c r="P87">
        <f t="shared" ca="1" si="22"/>
        <v>3904.2459372192502</v>
      </c>
      <c r="Q87">
        <f t="shared" ca="1" si="22"/>
        <v>3572.9140305089381</v>
      </c>
      <c r="R87">
        <f t="shared" ca="1" si="22"/>
        <v>3199.1332971368242</v>
      </c>
      <c r="S87">
        <f t="shared" ca="1" si="22"/>
        <v>2794.6548312624859</v>
      </c>
      <c r="T87">
        <f t="shared" ca="1" si="22"/>
        <v>2375.1490343542396</v>
      </c>
      <c r="U87">
        <f t="shared" ca="1" si="21"/>
        <v>1958.9888433965552</v>
      </c>
      <c r="V87">
        <f t="shared" ca="1" si="21"/>
        <v>1566.6485993725296</v>
      </c>
      <c r="W87">
        <f t="shared" ca="1" si="21"/>
        <v>1224.2630531822115</v>
      </c>
      <c r="X87">
        <f t="shared" ca="1" si="21"/>
        <v>982.1283143643434</v>
      </c>
      <c r="Y87">
        <f t="shared" ca="1" si="17"/>
        <v>982.1283143643434</v>
      </c>
    </row>
    <row r="88" spans="1:25" x14ac:dyDescent="0.25">
      <c r="A88">
        <f t="shared" si="15"/>
        <v>36</v>
      </c>
      <c r="B88">
        <f t="shared" si="16"/>
        <v>3.6</v>
      </c>
      <c r="D88">
        <f t="shared" si="13"/>
        <v>5000</v>
      </c>
      <c r="E88">
        <f t="shared" ca="1" si="22"/>
        <v>4998.262635102783</v>
      </c>
      <c r="F88">
        <f t="shared" ca="1" si="22"/>
        <v>4994.3523879242939</v>
      </c>
      <c r="G88">
        <f t="shared" ca="1" si="22"/>
        <v>4986.5993970335339</v>
      </c>
      <c r="H88">
        <f t="shared" ca="1" si="22"/>
        <v>4972.4918287994615</v>
      </c>
      <c r="I88">
        <f t="shared" ca="1" si="22"/>
        <v>4948.475743163689</v>
      </c>
      <c r="J88">
        <f t="shared" ca="1" si="22"/>
        <v>4909.8241287432602</v>
      </c>
      <c r="K88">
        <f t="shared" ca="1" si="22"/>
        <v>4850.6460252181605</v>
      </c>
      <c r="L88">
        <f t="shared" ca="1" si="22"/>
        <v>4764.1119914172987</v>
      </c>
      <c r="M88">
        <f t="shared" ca="1" si="22"/>
        <v>4642.9541796825051</v>
      </c>
      <c r="N88">
        <f t="shared" ca="1" si="22"/>
        <v>4480.2611995551488</v>
      </c>
      <c r="O88">
        <f t="shared" ca="1" si="22"/>
        <v>4270.5160913970567</v>
      </c>
      <c r="P88">
        <f t="shared" ca="1" si="22"/>
        <v>4010.7548912696702</v>
      </c>
      <c r="Q88">
        <f t="shared" ca="1" si="22"/>
        <v>3701.6356962245454</v>
      </c>
      <c r="R88">
        <f t="shared" ca="1" si="22"/>
        <v>3348.1895980443487</v>
      </c>
      <c r="S88">
        <f t="shared" ca="1" si="22"/>
        <v>2960.0201946918119</v>
      </c>
      <c r="T88">
        <f t="shared" ca="1" si="22"/>
        <v>2550.8909203195885</v>
      </c>
      <c r="U88">
        <f t="shared" ca="1" si="21"/>
        <v>2137.912962388154</v>
      </c>
      <c r="V88">
        <f t="shared" ca="1" si="21"/>
        <v>1741.4798292616219</v>
      </c>
      <c r="W88">
        <f t="shared" ca="1" si="21"/>
        <v>1389.5016729694205</v>
      </c>
      <c r="X88">
        <f t="shared" ca="1" si="21"/>
        <v>1137.2716514738811</v>
      </c>
      <c r="Y88">
        <f t="shared" ca="1" si="17"/>
        <v>1137.2716514738811</v>
      </c>
    </row>
    <row r="89" spans="1:25" x14ac:dyDescent="0.25">
      <c r="A89">
        <f t="shared" si="15"/>
        <v>37</v>
      </c>
      <c r="B89">
        <f t="shared" si="16"/>
        <v>3.7</v>
      </c>
      <c r="D89">
        <f t="shared" si="13"/>
        <v>5000</v>
      </c>
      <c r="E89">
        <f t="shared" ca="1" si="22"/>
        <v>4998.5015328147429</v>
      </c>
      <c r="F89">
        <f t="shared" ca="1" si="22"/>
        <v>4995.124326027496</v>
      </c>
      <c r="G89">
        <f t="shared" ca="1" si="22"/>
        <v>4988.4126909348843</v>
      </c>
      <c r="H89">
        <f t="shared" ca="1" si="22"/>
        <v>4976.1612688691648</v>
      </c>
      <c r="I89">
        <f t="shared" ca="1" si="22"/>
        <v>4955.2215447701319</v>
      </c>
      <c r="J89">
        <f t="shared" ca="1" si="22"/>
        <v>4921.3578852404362</v>
      </c>
      <c r="K89">
        <f t="shared" ca="1" si="22"/>
        <v>4869.2152750324594</v>
      </c>
      <c r="L89">
        <f t="shared" ca="1" si="22"/>
        <v>4792.4675644713916</v>
      </c>
      <c r="M89">
        <f t="shared" ca="1" si="22"/>
        <v>4684.2075064698074</v>
      </c>
      <c r="N89">
        <f t="shared" ca="1" si="22"/>
        <v>4537.6070960335046</v>
      </c>
      <c r="O89">
        <f t="shared" ca="1" si="22"/>
        <v>4346.8267385340068</v>
      </c>
      <c r="P89">
        <f t="shared" ca="1" si="22"/>
        <v>4108.0765368934399</v>
      </c>
      <c r="Q89">
        <f t="shared" ca="1" si="22"/>
        <v>3820.671571495554</v>
      </c>
      <c r="R89">
        <f t="shared" ca="1" si="22"/>
        <v>3487.8633790864665</v>
      </c>
      <c r="S89">
        <f t="shared" ca="1" si="22"/>
        <v>3117.2559010431096</v>
      </c>
      <c r="T89">
        <f t="shared" ca="1" si="22"/>
        <v>2720.6957531131202</v>
      </c>
      <c r="U89">
        <f t="shared" ca="1" si="21"/>
        <v>2313.883001439352</v>
      </c>
      <c r="V89">
        <f t="shared" ca="1" si="21"/>
        <v>1916.7887038433969</v>
      </c>
      <c r="W89">
        <f t="shared" ca="1" si="21"/>
        <v>1558.6293896988698</v>
      </c>
      <c r="X89">
        <f t="shared" ca="1" si="21"/>
        <v>1298.8833534753153</v>
      </c>
      <c r="Y89">
        <f t="shared" ca="1" si="17"/>
        <v>1298.8833534753153</v>
      </c>
    </row>
    <row r="90" spans="1:25" x14ac:dyDescent="0.25">
      <c r="A90">
        <f t="shared" si="15"/>
        <v>38</v>
      </c>
      <c r="B90">
        <f t="shared" si="16"/>
        <v>3.8</v>
      </c>
      <c r="D90">
        <f t="shared" si="13"/>
        <v>5000</v>
      </c>
      <c r="E90">
        <f t="shared" ca="1" si="22"/>
        <v>4998.7065429940285</v>
      </c>
      <c r="F90">
        <f t="shared" ca="1" si="22"/>
        <v>4995.7875636545878</v>
      </c>
      <c r="G90">
        <f t="shared" ca="1" si="22"/>
        <v>4989.9737685181808</v>
      </c>
      <c r="H90">
        <f t="shared" ca="1" si="22"/>
        <v>4979.329257033979</v>
      </c>
      <c r="I90">
        <f t="shared" ca="1" si="22"/>
        <v>4961.0667568484205</v>
      </c>
      <c r="J90">
        <f t="shared" ca="1" si="22"/>
        <v>4931.3969044606092</v>
      </c>
      <c r="K90">
        <f t="shared" ca="1" si="22"/>
        <v>4885.4647731956966</v>
      </c>
      <c r="L90">
        <f t="shared" ca="1" si="22"/>
        <v>4817.4365229874347</v>
      </c>
      <c r="M90">
        <f t="shared" ca="1" si="22"/>
        <v>4720.7949517501047</v>
      </c>
      <c r="N90">
        <f t="shared" ca="1" si="22"/>
        <v>4588.8822788515808</v>
      </c>
      <c r="O90">
        <f t="shared" ca="1" si="22"/>
        <v>4415.6838930249305</v>
      </c>
      <c r="P90">
        <f t="shared" ca="1" si="22"/>
        <v>4196.7908290275354</v>
      </c>
      <c r="Q90">
        <f t="shared" ca="1" si="22"/>
        <v>3930.408857252999</v>
      </c>
      <c r="R90">
        <f t="shared" ca="1" si="22"/>
        <v>3618.2404510725537</v>
      </c>
      <c r="S90">
        <f t="shared" ca="1" si="22"/>
        <v>3266.0494429279161</v>
      </c>
      <c r="T90">
        <f t="shared" ca="1" si="22"/>
        <v>2883.8256212251395</v>
      </c>
      <c r="U90">
        <f t="shared" ca="1" si="21"/>
        <v>2485.7549702584397</v>
      </c>
      <c r="V90">
        <f t="shared" ca="1" si="21"/>
        <v>2091.1391710262101</v>
      </c>
      <c r="W90">
        <f t="shared" ca="1" si="21"/>
        <v>1730.037073533392</v>
      </c>
      <c r="X90">
        <f t="shared" ca="1" si="21"/>
        <v>1465.3108023305945</v>
      </c>
      <c r="Y90">
        <f t="shared" ca="1" si="17"/>
        <v>1465.3108023305945</v>
      </c>
    </row>
    <row r="91" spans="1:25" x14ac:dyDescent="0.25">
      <c r="A91">
        <f t="shared" si="15"/>
        <v>39</v>
      </c>
      <c r="B91">
        <f t="shared" si="16"/>
        <v>3.9</v>
      </c>
      <c r="D91">
        <f t="shared" si="13"/>
        <v>5000</v>
      </c>
      <c r="E91">
        <f t="shared" ca="1" si="22"/>
        <v>4998.8826511287134</v>
      </c>
      <c r="F91">
        <f t="shared" ca="1" si="22"/>
        <v>4996.3579473076152</v>
      </c>
      <c r="G91">
        <f t="shared" ca="1" si="22"/>
        <v>4991.318858665044</v>
      </c>
      <c r="H91">
        <f t="shared" ca="1" si="22"/>
        <v>4982.0662437565188</v>
      </c>
      <c r="I91">
        <f t="shared" ca="1" si="22"/>
        <v>4966.1342747717244</v>
      </c>
      <c r="J91">
        <f t="shared" ca="1" si="22"/>
        <v>4940.1374117543764</v>
      </c>
      <c r="K91">
        <f t="shared" ca="1" si="22"/>
        <v>4899.6845939975437</v>
      </c>
      <c r="L91">
        <f t="shared" ca="1" si="22"/>
        <v>4839.4164100730341</v>
      </c>
      <c r="M91">
        <f t="shared" ca="1" si="22"/>
        <v>4753.2220776616941</v>
      </c>
      <c r="N91">
        <f t="shared" ca="1" si="22"/>
        <v>4634.6776945438232</v>
      </c>
      <c r="O91">
        <f t="shared" ca="1" si="22"/>
        <v>4477.715554727105</v>
      </c>
      <c r="P91">
        <f t="shared" ca="1" si="22"/>
        <v>4277.4825301035789</v>
      </c>
      <c r="Q91">
        <f t="shared" ca="1" si="22"/>
        <v>4031.2908705907607</v>
      </c>
      <c r="R91">
        <f t="shared" ca="1" si="22"/>
        <v>3739.5106755383663</v>
      </c>
      <c r="S91">
        <f t="shared" ca="1" si="22"/>
        <v>3406.2484124459502</v>
      </c>
      <c r="T91">
        <f t="shared" ca="1" si="22"/>
        <v>3039.7243883615092</v>
      </c>
      <c r="U91">
        <f t="shared" ca="1" si="21"/>
        <v>2652.5797643112055</v>
      </c>
      <c r="V91">
        <f t="shared" ca="1" si="21"/>
        <v>2263.2436136868537</v>
      </c>
      <c r="W91">
        <f t="shared" ca="1" si="21"/>
        <v>1902.2167675222533</v>
      </c>
      <c r="X91">
        <f t="shared" ca="1" si="21"/>
        <v>1634.929244258745</v>
      </c>
      <c r="Y91">
        <f t="shared" ca="1" si="17"/>
        <v>1634.929244258745</v>
      </c>
    </row>
    <row r="92" spans="1:25" x14ac:dyDescent="0.25">
      <c r="A92">
        <f t="shared" si="15"/>
        <v>40</v>
      </c>
      <c r="B92">
        <f t="shared" si="16"/>
        <v>4</v>
      </c>
      <c r="D92">
        <f t="shared" si="13"/>
        <v>5000</v>
      </c>
      <c r="E92">
        <f t="shared" ca="1" si="22"/>
        <v>4999.0340767465732</v>
      </c>
      <c r="F92">
        <f t="shared" ca="1" si="22"/>
        <v>4996.8489217627575</v>
      </c>
      <c r="G92">
        <f t="shared" ca="1" si="22"/>
        <v>4992.4787821803211</v>
      </c>
      <c r="H92">
        <f t="shared" ca="1" si="22"/>
        <v>4984.4324787395499</v>
      </c>
      <c r="I92">
        <f t="shared" ca="1" si="22"/>
        <v>4970.5297865556468</v>
      </c>
      <c r="J92">
        <f t="shared" ca="1" si="22"/>
        <v>4947.7496312013591</v>
      </c>
      <c r="K92">
        <f t="shared" ca="1" si="22"/>
        <v>4912.1287085623435</v>
      </c>
      <c r="L92">
        <f t="shared" ca="1" si="22"/>
        <v>4858.7600620073126</v>
      </c>
      <c r="M92">
        <f t="shared" ca="1" si="22"/>
        <v>4781.9443261301776</v>
      </c>
      <c r="N92">
        <f t="shared" ca="1" si="22"/>
        <v>4675.5378658780755</v>
      </c>
      <c r="O92">
        <f t="shared" ca="1" si="22"/>
        <v>4533.5163148751035</v>
      </c>
      <c r="P92">
        <f t="shared" ca="1" si="22"/>
        <v>4350.732480569699</v>
      </c>
      <c r="Q92">
        <f t="shared" ca="1" si="22"/>
        <v>4123.794887309874</v>
      </c>
      <c r="R92">
        <f t="shared" ca="1" si="22"/>
        <v>3851.9497834272488</v>
      </c>
      <c r="S92">
        <f t="shared" ca="1" si="22"/>
        <v>3537.8294354268119</v>
      </c>
      <c r="T92">
        <f t="shared" ca="1" si="22"/>
        <v>3188.0067364912279</v>
      </c>
      <c r="U92">
        <f t="shared" ca="1" si="21"/>
        <v>2813.5843786190994</v>
      </c>
      <c r="V92">
        <f t="shared" ca="1" si="21"/>
        <v>2431.9820448895916</v>
      </c>
      <c r="W92">
        <f t="shared" ca="1" si="21"/>
        <v>2073.7755789307612</v>
      </c>
      <c r="X92">
        <f t="shared" ca="1" si="21"/>
        <v>1806.1887608786865</v>
      </c>
      <c r="Y92">
        <f t="shared" ca="1" si="17"/>
        <v>1806.1887608786865</v>
      </c>
    </row>
    <row r="93" spans="1:25" x14ac:dyDescent="0.25">
      <c r="A93">
        <f t="shared" si="15"/>
        <v>41</v>
      </c>
      <c r="B93">
        <f t="shared" si="16"/>
        <v>4.0999999999999996</v>
      </c>
      <c r="D93">
        <f t="shared" si="13"/>
        <v>5000</v>
      </c>
      <c r="E93">
        <f t="shared" ca="1" si="22"/>
        <v>4999.1643984514367</v>
      </c>
      <c r="F93">
        <f t="shared" ca="1" si="22"/>
        <v>4997.2719059710325</v>
      </c>
      <c r="G93">
        <f t="shared" ca="1" si="22"/>
        <v>4993.4798064664301</v>
      </c>
      <c r="H93">
        <f t="shared" ca="1" si="22"/>
        <v>4986.479515153489</v>
      </c>
      <c r="I93">
        <f t="shared" ca="1" si="22"/>
        <v>4974.3442959870536</v>
      </c>
      <c r="J93">
        <f t="shared" ca="1" si="22"/>
        <v>4954.3811614787783</v>
      </c>
      <c r="K93">
        <f t="shared" ca="1" si="22"/>
        <v>4923.0195337695568</v>
      </c>
      <c r="L93">
        <f t="shared" ca="1" si="22"/>
        <v>4875.7799105074509</v>
      </c>
      <c r="M93">
        <f t="shared" ca="1" si="22"/>
        <v>4807.3713138769735</v>
      </c>
      <c r="N93">
        <f t="shared" ca="1" si="22"/>
        <v>4711.9614334638209</v>
      </c>
      <c r="O93">
        <f t="shared" ca="1" si="22"/>
        <v>4583.6456097445853</v>
      </c>
      <c r="P93">
        <f t="shared" ca="1" si="22"/>
        <v>4417.1071755635721</v>
      </c>
      <c r="Q93">
        <f t="shared" ca="1" si="22"/>
        <v>4208.4194772088449</v>
      </c>
      <c r="R93">
        <f t="shared" ca="1" si="22"/>
        <v>3955.8957653220464</v>
      </c>
      <c r="S93">
        <f t="shared" ca="1" si="22"/>
        <v>3660.8798572361939</v>
      </c>
      <c r="T93">
        <f t="shared" ca="1" si="22"/>
        <v>3328.4325740193963</v>
      </c>
      <c r="U93">
        <f t="shared" ca="1" si="21"/>
        <v>2968.1666302151934</v>
      </c>
      <c r="V93">
        <f t="shared" ca="1" si="21"/>
        <v>2596.3957813260804</v>
      </c>
      <c r="W93">
        <f t="shared" ca="1" si="21"/>
        <v>2243.4603652066999</v>
      </c>
      <c r="X93">
        <f t="shared" ca="1" si="21"/>
        <v>1977.64004507607</v>
      </c>
      <c r="Y93">
        <f t="shared" ca="1" si="17"/>
        <v>1977.64004507607</v>
      </c>
    </row>
    <row r="94" spans="1:25" x14ac:dyDescent="0.25">
      <c r="A94">
        <f t="shared" si="15"/>
        <v>42</v>
      </c>
      <c r="B94">
        <f t="shared" si="16"/>
        <v>4.2</v>
      </c>
      <c r="D94">
        <f t="shared" si="13"/>
        <v>5000</v>
      </c>
      <c r="E94">
        <f t="shared" ca="1" si="22"/>
        <v>4999.2766549352182</v>
      </c>
      <c r="F94">
        <f t="shared" ca="1" si="22"/>
        <v>4997.6366152706387</v>
      </c>
      <c r="G94">
        <f t="shared" ca="1" si="22"/>
        <v>4994.3443386650542</v>
      </c>
      <c r="H94">
        <f t="shared" ca="1" si="22"/>
        <v>4988.2515254894752</v>
      </c>
      <c r="I94">
        <f t="shared" ca="1" si="22"/>
        <v>4977.656183573662</v>
      </c>
      <c r="J94">
        <f t="shared" ca="1" si="22"/>
        <v>4960.1600676338621</v>
      </c>
      <c r="K94">
        <f t="shared" ca="1" si="22"/>
        <v>4932.5516744140141</v>
      </c>
      <c r="L94">
        <f t="shared" ca="1" si="22"/>
        <v>4890.7524414113268</v>
      </c>
      <c r="M94">
        <f t="shared" ca="1" si="22"/>
        <v>4829.8702928608509</v>
      </c>
      <c r="N94">
        <f t="shared" ca="1" si="22"/>
        <v>4744.4035907237167</v>
      </c>
      <c r="O94">
        <f t="shared" ca="1" si="22"/>
        <v>4628.6255001980471</v>
      </c>
      <c r="P94">
        <f t="shared" ca="1" si="22"/>
        <v>4477.1534000585825</v>
      </c>
      <c r="Q94">
        <f t="shared" ca="1" si="22"/>
        <v>4285.6708283083526</v>
      </c>
      <c r="R94">
        <f t="shared" ca="1" si="22"/>
        <v>4051.7334585498138</v>
      </c>
      <c r="S94">
        <f t="shared" ca="1" si="22"/>
        <v>3775.5744083455884</v>
      </c>
      <c r="T94">
        <f t="shared" ca="1" si="22"/>
        <v>3460.8906490100439</v>
      </c>
      <c r="U94">
        <f t="shared" ca="1" si="21"/>
        <v>3115.8766300525822</v>
      </c>
      <c r="V94">
        <f t="shared" ca="1" si="21"/>
        <v>2755.6887229393365</v>
      </c>
      <c r="W94">
        <f t="shared" ca="1" si="21"/>
        <v>2410.1627929356241</v>
      </c>
      <c r="X94">
        <f t="shared" ca="1" si="21"/>
        <v>2147.959478536678</v>
      </c>
      <c r="Y94">
        <f t="shared" ca="1" si="17"/>
        <v>2147.959478536678</v>
      </c>
    </row>
    <row r="95" spans="1:25" x14ac:dyDescent="0.25">
      <c r="A95">
        <f t="shared" si="15"/>
        <v>43</v>
      </c>
      <c r="B95">
        <f t="shared" si="16"/>
        <v>4.3</v>
      </c>
      <c r="D95">
        <f t="shared" si="13"/>
        <v>5000</v>
      </c>
      <c r="E95">
        <f t="shared" ca="1" si="22"/>
        <v>4999.3734307262239</v>
      </c>
      <c r="F95">
        <f t="shared" ca="1" si="22"/>
        <v>4997.9513248048734</v>
      </c>
      <c r="G95">
        <f t="shared" ca="1" si="22"/>
        <v>4995.0915203638933</v>
      </c>
      <c r="H95">
        <f t="shared" ca="1" si="22"/>
        <v>4989.7863850167541</v>
      </c>
      <c r="I95">
        <f t="shared" ca="1" si="22"/>
        <v>4980.533020567068</v>
      </c>
      <c r="J95">
        <f t="shared" ca="1" si="22"/>
        <v>4965.1974577949695</v>
      </c>
      <c r="K95">
        <f t="shared" ca="1" si="22"/>
        <v>4940.8954088484488</v>
      </c>
      <c r="L95">
        <f t="shared" ca="1" si="22"/>
        <v>4903.9219710664383</v>
      </c>
      <c r="M95">
        <f t="shared" ca="1" si="22"/>
        <v>4849.7700210405537</v>
      </c>
      <c r="N95">
        <f t="shared" ca="1" si="22"/>
        <v>4773.2781350159812</v>
      </c>
      <c r="O95">
        <f t="shared" ca="1" si="22"/>
        <v>4668.9407310563629</v>
      </c>
      <c r="P95">
        <f t="shared" ca="1" si="22"/>
        <v>4531.3930204985645</v>
      </c>
      <c r="Q95">
        <f t="shared" ca="1" si="22"/>
        <v>4356.0540077443493</v>
      </c>
      <c r="R95">
        <f t="shared" ca="1" si="22"/>
        <v>4139.8784761492088</v>
      </c>
      <c r="S95">
        <f t="shared" ca="1" si="22"/>
        <v>3882.1584988942668</v>
      </c>
      <c r="T95">
        <f t="shared" ca="1" si="22"/>
        <v>3585.3772320558123</v>
      </c>
      <c r="U95">
        <f t="shared" ca="1" si="21"/>
        <v>3256.4040556990612</v>
      </c>
      <c r="V95">
        <f t="shared" ca="1" si="21"/>
        <v>2909.216786137104</v>
      </c>
      <c r="W95">
        <f t="shared" ca="1" si="21"/>
        <v>2572.9264511850724</v>
      </c>
      <c r="X95">
        <f t="shared" ca="1" si="21"/>
        <v>2315.9613827476733</v>
      </c>
      <c r="Y95">
        <f t="shared" ca="1" si="17"/>
        <v>2315.9613827476733</v>
      </c>
    </row>
    <row r="96" spans="1:25" x14ac:dyDescent="0.25">
      <c r="A96">
        <f t="shared" si="15"/>
        <v>44</v>
      </c>
      <c r="B96">
        <f t="shared" si="16"/>
        <v>4.4000000000000004</v>
      </c>
      <c r="D96">
        <f t="shared" si="13"/>
        <v>5000</v>
      </c>
      <c r="E96">
        <f t="shared" ca="1" si="22"/>
        <v>4999.4569267207216</v>
      </c>
      <c r="F96">
        <f t="shared" ca="1" si="22"/>
        <v>4998.2230931739414</v>
      </c>
      <c r="G96">
        <f t="shared" ca="1" si="22"/>
        <v>4995.7377193152952</v>
      </c>
      <c r="H96">
        <f t="shared" ca="1" si="22"/>
        <v>4991.116605428304</v>
      </c>
      <c r="I96">
        <f t="shared" ca="1" si="22"/>
        <v>4983.0330854177528</v>
      </c>
      <c r="J96">
        <f t="shared" ca="1" si="22"/>
        <v>4969.5897744311551</v>
      </c>
      <c r="K96">
        <f t="shared" ca="1" si="22"/>
        <v>4948.1996572526832</v>
      </c>
      <c r="L96">
        <f t="shared" ca="1" si="22"/>
        <v>4915.5042575293564</v>
      </c>
      <c r="M96">
        <f t="shared" ca="1" si="22"/>
        <v>4867.3641658184688</v>
      </c>
      <c r="N96">
        <f t="shared" ca="1" si="22"/>
        <v>4798.9602393247433</v>
      </c>
      <c r="O96">
        <f t="shared" ca="1" si="22"/>
        <v>4705.0388888419538</v>
      </c>
      <c r="P96">
        <f t="shared" ca="1" si="22"/>
        <v>4580.3203622035926</v>
      </c>
      <c r="Q96">
        <f t="shared" ca="1" si="22"/>
        <v>4420.0648455835017</v>
      </c>
      <c r="R96">
        <f t="shared" ca="1" si="22"/>
        <v>4220.7656917873128</v>
      </c>
      <c r="S96">
        <f t="shared" ca="1" si="22"/>
        <v>3980.9308886130534</v>
      </c>
      <c r="T96">
        <f t="shared" ca="1" si="22"/>
        <v>3701.9796745905355</v>
      </c>
      <c r="U96">
        <f t="shared" ca="1" si="21"/>
        <v>3389.5604033282507</v>
      </c>
      <c r="V96">
        <f t="shared" ca="1" si="21"/>
        <v>3056.4799057681935</v>
      </c>
      <c r="W96">
        <f t="shared" ca="1" si="21"/>
        <v>2730.9437853546842</v>
      </c>
      <c r="X96">
        <f t="shared" ca="1" si="21"/>
        <v>2480.6069781405176</v>
      </c>
      <c r="Y96">
        <f t="shared" ca="1" si="17"/>
        <v>2480.6069781405176</v>
      </c>
    </row>
    <row r="97" spans="1:25" x14ac:dyDescent="0.25">
      <c r="A97">
        <f t="shared" si="15"/>
        <v>45</v>
      </c>
      <c r="B97">
        <f t="shared" si="16"/>
        <v>4.5</v>
      </c>
      <c r="D97">
        <f t="shared" si="13"/>
        <v>5000</v>
      </c>
      <c r="E97">
        <f t="shared" ca="1" si="22"/>
        <v>4999.5290197586537</v>
      </c>
      <c r="F97">
        <f t="shared" ca="1" si="22"/>
        <v>4998.4579479144941</v>
      </c>
      <c r="G97">
        <f t="shared" ca="1" si="22"/>
        <v>4996.2969482058779</v>
      </c>
      <c r="H97">
        <f t="shared" ca="1" si="22"/>
        <v>4992.2701156394596</v>
      </c>
      <c r="I97">
        <f t="shared" ca="1" si="22"/>
        <v>4985.2066800432476</v>
      </c>
      <c r="J97">
        <f t="shared" ca="1" si="22"/>
        <v>4973.4207405417164</v>
      </c>
      <c r="K97">
        <f t="shared" ca="1" si="22"/>
        <v>4954.5946598733308</v>
      </c>
      <c r="L97">
        <f t="shared" ca="1" si="22"/>
        <v>4925.6896533677318</v>
      </c>
      <c r="M97">
        <f t="shared" ca="1" si="22"/>
        <v>4882.9146993471204</v>
      </c>
      <c r="N97">
        <f t="shared" ca="1" si="22"/>
        <v>4821.7890442858861</v>
      </c>
      <c r="O97">
        <f t="shared" ca="1" si="22"/>
        <v>4737.3316127084017</v>
      </c>
      <c r="P97">
        <f t="shared" ca="1" si="22"/>
        <v>4624.4001399212912</v>
      </c>
      <c r="Q97">
        <f t="shared" ca="1" si="22"/>
        <v>4478.1845785997421</v>
      </c>
      <c r="R97">
        <f t="shared" ca="1" si="22"/>
        <v>4294.8386022916357</v>
      </c>
      <c r="S97">
        <f t="shared" ca="1" si="22"/>
        <v>4072.230281230487</v>
      </c>
      <c r="T97">
        <f t="shared" ca="1" si="22"/>
        <v>3810.8591059046353</v>
      </c>
      <c r="U97">
        <f t="shared" ca="1" si="21"/>
        <v>3515.2642566972004</v>
      </c>
      <c r="V97">
        <f t="shared" ca="1" si="21"/>
        <v>3197.1088926874795</v>
      </c>
      <c r="W97">
        <f t="shared" ca="1" si="21"/>
        <v>2883.5525597378228</v>
      </c>
      <c r="X97">
        <f t="shared" ca="1" si="21"/>
        <v>2641.005638250856</v>
      </c>
      <c r="Y97">
        <f t="shared" ca="1" si="17"/>
        <v>2641.005638250856</v>
      </c>
    </row>
    <row r="98" spans="1:25" x14ac:dyDescent="0.25">
      <c r="A98">
        <f t="shared" si="15"/>
        <v>46</v>
      </c>
      <c r="B98">
        <f t="shared" si="16"/>
        <v>4.5999999999999996</v>
      </c>
      <c r="D98">
        <f t="shared" si="13"/>
        <v>5000</v>
      </c>
      <c r="E98">
        <f t="shared" ca="1" si="22"/>
        <v>4999.5913121779749</v>
      </c>
      <c r="F98">
        <f t="shared" ca="1" si="22"/>
        <v>4998.6610424696228</v>
      </c>
      <c r="G98">
        <f t="shared" ca="1" si="22"/>
        <v>4996.7812148954154</v>
      </c>
      <c r="H98">
        <f t="shared" ca="1" si="22"/>
        <v>4993.2709303480488</v>
      </c>
      <c r="I98">
        <f t="shared" ca="1" si="22"/>
        <v>4987.0972438473518</v>
      </c>
      <c r="J98">
        <f t="shared" ca="1" si="22"/>
        <v>4976.7630659133583</v>
      </c>
      <c r="K98">
        <f t="shared" ca="1" si="22"/>
        <v>4960.1942923226661</v>
      </c>
      <c r="L98">
        <f t="shared" ca="1" si="22"/>
        <v>4934.6460086165516</v>
      </c>
      <c r="M98">
        <f t="shared" ca="1" si="22"/>
        <v>4896.6549588510597</v>
      </c>
      <c r="N98">
        <f t="shared" ca="1" si="22"/>
        <v>4842.0704561027114</v>
      </c>
      <c r="O98">
        <f t="shared" ca="1" si="22"/>
        <v>4766.1959568267212</v>
      </c>
      <c r="P98">
        <f t="shared" ca="1" si="22"/>
        <v>4664.0667553343519</v>
      </c>
      <c r="Q98">
        <f t="shared" ca="1" si="22"/>
        <v>4530.8754191647768</v>
      </c>
      <c r="R98">
        <f t="shared" ca="1" si="22"/>
        <v>4362.5414551201748</v>
      </c>
      <c r="S98">
        <f t="shared" ca="1" si="22"/>
        <v>4156.4228210921738</v>
      </c>
      <c r="T98">
        <f t="shared" ca="1" si="22"/>
        <v>3912.2362024026352</v>
      </c>
      <c r="U98">
        <f t="shared" ref="U98:X113" ca="1" si="23">U97+($E$5/($M$6*$I$5)*(($I$6*U$37)*(V97-U97)/$I$5))-($E$5/($M$6*$I$5)*(($I$6*T$37)*(U97-T97)/$I$5))+($E$5/($M$6*$I$5)*((T$37*T97)-(U$37*U97)))</f>
        <v>3633.5252633769578</v>
      </c>
      <c r="V98">
        <f t="shared" ca="1" si="23"/>
        <v>3330.8534210305006</v>
      </c>
      <c r="W98">
        <f t="shared" ca="1" si="23"/>
        <v>3030.2272372066009</v>
      </c>
      <c r="X98">
        <f t="shared" ca="1" si="23"/>
        <v>2796.413073750798</v>
      </c>
      <c r="Y98">
        <f t="shared" ca="1" si="17"/>
        <v>2796.413073750798</v>
      </c>
    </row>
    <row r="99" spans="1:25" x14ac:dyDescent="0.25">
      <c r="A99">
        <f t="shared" si="15"/>
        <v>47</v>
      </c>
      <c r="B99">
        <f t="shared" si="16"/>
        <v>4.7</v>
      </c>
      <c r="D99">
        <f t="shared" si="13"/>
        <v>5000</v>
      </c>
      <c r="E99">
        <f t="shared" ca="1" si="22"/>
        <v>4999.6451736348736</v>
      </c>
      <c r="F99">
        <f t="shared" ca="1" si="22"/>
        <v>4998.8367875469876</v>
      </c>
      <c r="G99">
        <f t="shared" ca="1" si="22"/>
        <v>4997.2008199952515</v>
      </c>
      <c r="H99">
        <f t="shared" ca="1" si="22"/>
        <v>4994.1397142356618</v>
      </c>
      <c r="I99">
        <f t="shared" ca="1" si="22"/>
        <v>4988.7423147373574</v>
      </c>
      <c r="J99">
        <f t="shared" ca="1" si="22"/>
        <v>4979.6799100866629</v>
      </c>
      <c r="K99">
        <f t="shared" ca="1" si="22"/>
        <v>4965.0981220388057</v>
      </c>
      <c r="L99">
        <f t="shared" ca="1" si="22"/>
        <v>4942.5212323889928</v>
      </c>
      <c r="M99">
        <f t="shared" ca="1" si="22"/>
        <v>4908.7925474486019</v>
      </c>
      <c r="N99">
        <f t="shared" ca="1" si="22"/>
        <v>4860.0797916255569</v>
      </c>
      <c r="O99">
        <f t="shared" ca="1" si="22"/>
        <v>4791.9762108771483</v>
      </c>
      <c r="P99">
        <f t="shared" ca="1" si="22"/>
        <v>4699.7240839246106</v>
      </c>
      <c r="Q99">
        <f t="shared" ca="1" si="22"/>
        <v>4578.5777437184161</v>
      </c>
      <c r="R99">
        <f t="shared" ca="1" si="22"/>
        <v>4424.3125454524343</v>
      </c>
      <c r="S99">
        <f t="shared" ca="1" si="22"/>
        <v>4233.8921706933634</v>
      </c>
      <c r="T99">
        <f t="shared" ca="1" si="22"/>
        <v>4006.3776627353514</v>
      </c>
      <c r="U99">
        <f t="shared" ca="1" si="23"/>
        <v>3744.4301566554586</v>
      </c>
      <c r="V99">
        <f t="shared" ca="1" si="23"/>
        <v>3457.568203990289</v>
      </c>
      <c r="W99">
        <f t="shared" ca="1" si="23"/>
        <v>3170.5697066472112</v>
      </c>
      <c r="X99">
        <f t="shared" ca="1" si="23"/>
        <v>2946.2251567220637</v>
      </c>
      <c r="Y99">
        <f t="shared" ca="1" si="17"/>
        <v>2946.2251567220637</v>
      </c>
    </row>
    <row r="100" spans="1:25" x14ac:dyDescent="0.25">
      <c r="A100">
        <f t="shared" si="15"/>
        <v>48</v>
      </c>
      <c r="B100">
        <f t="shared" si="16"/>
        <v>4.8</v>
      </c>
      <c r="D100">
        <f t="shared" si="13"/>
        <v>5000</v>
      </c>
      <c r="E100">
        <f t="shared" ca="1" si="22"/>
        <v>4999.69177614813</v>
      </c>
      <c r="F100">
        <f t="shared" ca="1" si="22"/>
        <v>4998.9889622721457</v>
      </c>
      <c r="G100">
        <f t="shared" ca="1" si="22"/>
        <v>4997.5646075579934</v>
      </c>
      <c r="H100">
        <f t="shared" ca="1" si="22"/>
        <v>4994.8942640587829</v>
      </c>
      <c r="I100">
        <f t="shared" ca="1" si="22"/>
        <v>4990.1743481189314</v>
      </c>
      <c r="J100">
        <f t="shared" ca="1" si="22"/>
        <v>4982.2261564063128</v>
      </c>
      <c r="K100">
        <f t="shared" ca="1" si="22"/>
        <v>4969.393197421733</v>
      </c>
      <c r="L100">
        <f t="shared" ca="1" si="22"/>
        <v>4949.4456066650428</v>
      </c>
      <c r="M100">
        <f t="shared" ca="1" si="22"/>
        <v>4919.511960449483</v>
      </c>
      <c r="N100">
        <f t="shared" ca="1" si="22"/>
        <v>4876.0644029250125</v>
      </c>
      <c r="O100">
        <f t="shared" ca="1" si="22"/>
        <v>4814.9857941843411</v>
      </c>
      <c r="P100">
        <f t="shared" ca="1" si="22"/>
        <v>4731.7459838751711</v>
      </c>
      <c r="Q100">
        <f t="shared" ca="1" si="22"/>
        <v>4621.7080760435065</v>
      </c>
      <c r="R100">
        <f t="shared" ca="1" si="22"/>
        <v>4480.5792867529763</v>
      </c>
      <c r="S100">
        <f t="shared" ca="1" si="22"/>
        <v>4305.0308456282482</v>
      </c>
      <c r="T100">
        <f t="shared" ca="1" si="22"/>
        <v>4093.5848897663427</v>
      </c>
      <c r="U100">
        <f t="shared" ca="1" si="23"/>
        <v>3848.1291022431278</v>
      </c>
      <c r="V100">
        <f t="shared" ca="1" si="23"/>
        <v>3577.2000887011532</v>
      </c>
      <c r="W100">
        <f t="shared" ca="1" si="23"/>
        <v>3304.2977864221416</v>
      </c>
      <c r="X100">
        <f t="shared" ca="1" si="23"/>
        <v>3089.9697606878131</v>
      </c>
      <c r="Y100">
        <f t="shared" ca="1" si="17"/>
        <v>3089.9697606878131</v>
      </c>
    </row>
    <row r="101" spans="1:25" x14ac:dyDescent="0.25">
      <c r="A101">
        <f t="shared" si="15"/>
        <v>49</v>
      </c>
      <c r="B101">
        <f t="shared" si="16"/>
        <v>4.9000000000000004</v>
      </c>
      <c r="D101">
        <f t="shared" si="13"/>
        <v>5000</v>
      </c>
      <c r="E101">
        <f t="shared" ca="1" si="22"/>
        <v>4999.7321237065344</v>
      </c>
      <c r="F101">
        <f t="shared" ca="1" si="22"/>
        <v>4999.1208077752044</v>
      </c>
      <c r="G101">
        <f t="shared" ca="1" si="22"/>
        <v>4997.8801781005732</v>
      </c>
      <c r="H101">
        <f t="shared" ca="1" si="22"/>
        <v>4995.5499178015789</v>
      </c>
      <c r="I101">
        <f t="shared" ca="1" si="22"/>
        <v>4991.421421771357</v>
      </c>
      <c r="J101">
        <f t="shared" ca="1" si="22"/>
        <v>4984.4495096703477</v>
      </c>
      <c r="K101">
        <f t="shared" ca="1" si="22"/>
        <v>4973.155624243991</v>
      </c>
      <c r="L101">
        <f t="shared" ca="1" si="22"/>
        <v>4955.533833792163</v>
      </c>
      <c r="M101">
        <f t="shared" ca="1" si="22"/>
        <v>4928.9770110325853</v>
      </c>
      <c r="N101">
        <f t="shared" ca="1" si="22"/>
        <v>4890.2461396524468</v>
      </c>
      <c r="O101">
        <f t="shared" ca="1" si="22"/>
        <v>4835.5093081448931</v>
      </c>
      <c r="P101">
        <f t="shared" ca="1" si="22"/>
        <v>4760.4771278335211</v>
      </c>
      <c r="Q101">
        <f t="shared" ca="1" si="22"/>
        <v>4660.6580375405983</v>
      </c>
      <c r="R101">
        <f t="shared" ca="1" si="22"/>
        <v>4531.7543123600626</v>
      </c>
      <c r="S101">
        <f t="shared" ca="1" si="22"/>
        <v>4370.2333498880735</v>
      </c>
      <c r="T101">
        <f t="shared" ref="T101:X116" ca="1" si="24">T100+($E$5/($M$6*$I$5)*(($I$6*T$37)*(U100-T100)/$I$5))-($E$5/($M$6*$I$5)*(($I$6*S$37)*(T100-S100)/$I$5))+($E$5/($M$6*$I$5)*((S$37*S100)-(T$37*T100)))</f>
        <v>4174.1838502502114</v>
      </c>
      <c r="U101">
        <f t="shared" ca="1" si="23"/>
        <v>3944.8237085375922</v>
      </c>
      <c r="V101">
        <f t="shared" ca="1" si="23"/>
        <v>3689.7749866832246</v>
      </c>
      <c r="W101">
        <f t="shared" ca="1" si="23"/>
        <v>3431.2335713307561</v>
      </c>
      <c r="X101">
        <f t="shared" ca="1" si="23"/>
        <v>3227.2964627994588</v>
      </c>
      <c r="Y101">
        <f t="shared" ca="1" si="17"/>
        <v>3227.2964627994588</v>
      </c>
    </row>
    <row r="102" spans="1:25" x14ac:dyDescent="0.25">
      <c r="A102">
        <f t="shared" si="15"/>
        <v>50</v>
      </c>
      <c r="B102">
        <f t="shared" si="16"/>
        <v>5</v>
      </c>
      <c r="D102">
        <f t="shared" si="13"/>
        <v>5000</v>
      </c>
      <c r="E102">
        <f t="shared" ref="E102:T117" ca="1" si="25">E101+($E$5/($M$6*$I$5)*(($I$6*E$37)*(F101-E101)/$I$5))-($E$5/($M$6*$I$5)*(($I$6*D$37)*(E101-D101)/$I$5))+($E$5/($M$6*$I$5)*((D$37*D101)-(E$37*E101)))</f>
        <v>4999.7670772109359</v>
      </c>
      <c r="F102">
        <f t="shared" ca="1" si="25"/>
        <v>4999.2351064885961</v>
      </c>
      <c r="G102">
        <f t="shared" ca="1" si="25"/>
        <v>4998.1540689530193</v>
      </c>
      <c r="H102">
        <f t="shared" ca="1" si="25"/>
        <v>4996.1199042823764</v>
      </c>
      <c r="I102">
        <f t="shared" ca="1" si="25"/>
        <v>4992.5078390638737</v>
      </c>
      <c r="J102">
        <f t="shared" ca="1" si="25"/>
        <v>4986.3914491623582</v>
      </c>
      <c r="K102">
        <f t="shared" ca="1" si="25"/>
        <v>4976.4519406342051</v>
      </c>
      <c r="L102">
        <f t="shared" ca="1" si="25"/>
        <v>4960.886866699866</v>
      </c>
      <c r="M102">
        <f t="shared" ca="1" si="25"/>
        <v>4937.3330218155907</v>
      </c>
      <c r="N102">
        <f t="shared" ca="1" si="25"/>
        <v>4902.8236962403707</v>
      </c>
      <c r="O102">
        <f t="shared" ca="1" si="25"/>
        <v>4853.8045783852103</v>
      </c>
      <c r="P102">
        <f t="shared" ca="1" si="25"/>
        <v>4786.2341961133734</v>
      </c>
      <c r="Q102">
        <f t="shared" ca="1" si="25"/>
        <v>4695.7938660977579</v>
      </c>
      <c r="R102">
        <f t="shared" ca="1" si="25"/>
        <v>4578.2327390882856</v>
      </c>
      <c r="S102">
        <f t="shared" ca="1" si="25"/>
        <v>4429.8904793636721</v>
      </c>
      <c r="T102">
        <f t="shared" ca="1" si="24"/>
        <v>4248.5166197957224</v>
      </c>
      <c r="U102">
        <f t="shared" ca="1" si="23"/>
        <v>4034.7559804303555</v>
      </c>
      <c r="V102">
        <f t="shared" ca="1" si="23"/>
        <v>3795.3858128785173</v>
      </c>
      <c r="W102">
        <f t="shared" ca="1" si="23"/>
        <v>3551.2911749766326</v>
      </c>
      <c r="X102">
        <f t="shared" ca="1" si="23"/>
        <v>3357.9653776874393</v>
      </c>
      <c r="Y102">
        <f t="shared" ca="1" si="17"/>
        <v>3357.9653776874393</v>
      </c>
    </row>
    <row r="103" spans="1:25" x14ac:dyDescent="0.25">
      <c r="A103">
        <f t="shared" si="15"/>
        <v>51</v>
      </c>
      <c r="B103">
        <f t="shared" si="16"/>
        <v>5.0999999999999996</v>
      </c>
      <c r="D103">
        <f t="shared" si="13"/>
        <v>5000</v>
      </c>
      <c r="E103">
        <f t="shared" ca="1" si="25"/>
        <v>4999.7973755884577</v>
      </c>
      <c r="F103">
        <f t="shared" ca="1" si="25"/>
        <v>4999.3342492112633</v>
      </c>
      <c r="G103">
        <f t="shared" ca="1" si="25"/>
        <v>4998.3919077047694</v>
      </c>
      <c r="H103">
        <f t="shared" ca="1" si="25"/>
        <v>4996.61564101566</v>
      </c>
      <c r="I103">
        <f t="shared" ca="1" si="25"/>
        <v>4993.4546478910497</v>
      </c>
      <c r="J103">
        <f t="shared" ca="1" si="25"/>
        <v>4988.0880518891572</v>
      </c>
      <c r="K103">
        <f t="shared" ca="1" si="25"/>
        <v>4979.3403234875877</v>
      </c>
      <c r="L103">
        <f t="shared" ca="1" si="25"/>
        <v>4965.5935282283217</v>
      </c>
      <c r="M103">
        <f t="shared" ca="1" si="25"/>
        <v>4944.7088196903278</v>
      </c>
      <c r="N103">
        <f t="shared" ca="1" si="25"/>
        <v>4913.9747911813056</v>
      </c>
      <c r="O103">
        <f t="shared" ca="1" si="25"/>
        <v>4870.1047025528151</v>
      </c>
      <c r="P103">
        <f t="shared" ca="1" si="25"/>
        <v>4809.3072394878172</v>
      </c>
      <c r="Q103">
        <f t="shared" ca="1" si="25"/>
        <v>4727.4565035055657</v>
      </c>
      <c r="R103">
        <f t="shared" ca="1" si="25"/>
        <v>4620.3902140072187</v>
      </c>
      <c r="S103">
        <f t="shared" ca="1" si="25"/>
        <v>4484.3849051992574</v>
      </c>
      <c r="T103">
        <f t="shared" ca="1" si="24"/>
        <v>4316.9341159588585</v>
      </c>
      <c r="U103">
        <f t="shared" ca="1" si="23"/>
        <v>4118.1987064577279</v>
      </c>
      <c r="V103">
        <f t="shared" ca="1" si="23"/>
        <v>3894.181030909539</v>
      </c>
      <c r="W103">
        <f t="shared" ca="1" si="23"/>
        <v>3664.4648421899492</v>
      </c>
      <c r="X103">
        <f t="shared" ca="1" si="23"/>
        <v>3481.8352919642507</v>
      </c>
      <c r="Y103">
        <f t="shared" ca="1" si="17"/>
        <v>3481.8352919642507</v>
      </c>
    </row>
    <row r="104" spans="1:25" x14ac:dyDescent="0.25">
      <c r="A104">
        <f t="shared" si="15"/>
        <v>52</v>
      </c>
      <c r="B104">
        <f t="shared" si="16"/>
        <v>5.2</v>
      </c>
      <c r="D104">
        <f t="shared" si="13"/>
        <v>5000</v>
      </c>
      <c r="E104">
        <f t="shared" ca="1" si="25"/>
        <v>4999.8236536520481</v>
      </c>
      <c r="F104">
        <f t="shared" ca="1" si="25"/>
        <v>4999.4202920453226</v>
      </c>
      <c r="G104">
        <f t="shared" ca="1" si="25"/>
        <v>4998.5985425929339</v>
      </c>
      <c r="H104">
        <f t="shared" ca="1" si="25"/>
        <v>4997.0469889718943</v>
      </c>
      <c r="I104">
        <f t="shared" ca="1" si="25"/>
        <v>4994.2800859979998</v>
      </c>
      <c r="J104">
        <f t="shared" ca="1" si="25"/>
        <v>4989.5707065154766</v>
      </c>
      <c r="K104">
        <f t="shared" ca="1" si="25"/>
        <v>4981.8716416893394</v>
      </c>
      <c r="L104">
        <f t="shared" ca="1" si="25"/>
        <v>4969.7319498463712</v>
      </c>
      <c r="M104">
        <f t="shared" ca="1" si="25"/>
        <v>4951.2185312986094</v>
      </c>
      <c r="N104">
        <f t="shared" ca="1" si="25"/>
        <v>4923.8581987287698</v>
      </c>
      <c r="O104">
        <f t="shared" ca="1" si="25"/>
        <v>4884.6200291981186</v>
      </c>
      <c r="P104">
        <f t="shared" ca="1" si="25"/>
        <v>4829.9611957223351</v>
      </c>
      <c r="Q104">
        <f t="shared" ca="1" si="25"/>
        <v>4755.962043784014</v>
      </c>
      <c r="R104">
        <f t="shared" ca="1" si="25"/>
        <v>4658.5817179262631</v>
      </c>
      <c r="S104">
        <f t="shared" ca="1" si="25"/>
        <v>4534.0876982542377</v>
      </c>
      <c r="T104">
        <f t="shared" ca="1" si="24"/>
        <v>4379.7901330616523</v>
      </c>
      <c r="U104">
        <f t="shared" ca="1" si="23"/>
        <v>4195.4469372445383</v>
      </c>
      <c r="V104">
        <f t="shared" ca="1" si="23"/>
        <v>3986.3542817189591</v>
      </c>
      <c r="W104">
        <f t="shared" ca="1" si="23"/>
        <v>3770.8173437186265</v>
      </c>
      <c r="X104">
        <f t="shared" ca="1" si="23"/>
        <v>3598.851784579716</v>
      </c>
      <c r="Y104">
        <f t="shared" ca="1" si="17"/>
        <v>3598.851784579716</v>
      </c>
    </row>
    <row r="105" spans="1:25" x14ac:dyDescent="0.25">
      <c r="A105">
        <f t="shared" si="15"/>
        <v>53</v>
      </c>
      <c r="B105">
        <f t="shared" si="16"/>
        <v>5.3</v>
      </c>
      <c r="D105">
        <f t="shared" si="13"/>
        <v>5000</v>
      </c>
      <c r="E105">
        <f t="shared" ca="1" si="25"/>
        <v>4999.8464572540652</v>
      </c>
      <c r="F105">
        <f t="shared" ca="1" si="25"/>
        <v>4999.4950047177244</v>
      </c>
      <c r="G105">
        <f t="shared" ca="1" si="25"/>
        <v>4998.778153635868</v>
      </c>
      <c r="H105">
        <f t="shared" ca="1" si="25"/>
        <v>4997.422470256819</v>
      </c>
      <c r="I105">
        <f t="shared" ca="1" si="25"/>
        <v>4994.9999642623807</v>
      </c>
      <c r="J105">
        <f t="shared" ca="1" si="25"/>
        <v>4990.8667310531991</v>
      </c>
      <c r="K105">
        <f t="shared" ca="1" si="25"/>
        <v>4984.0903781373017</v>
      </c>
      <c r="L105">
        <f t="shared" ca="1" si="25"/>
        <v>4973.3708431379919</v>
      </c>
      <c r="M105">
        <f t="shared" ca="1" si="25"/>
        <v>4956.9632027393691</v>
      </c>
      <c r="N105">
        <f t="shared" ca="1" si="25"/>
        <v>4932.6156174316147</v>
      </c>
      <c r="O105">
        <f t="shared" ca="1" si="25"/>
        <v>4897.5400671232173</v>
      </c>
      <c r="P105">
        <f t="shared" ca="1" si="25"/>
        <v>4848.4374635105187</v>
      </c>
      <c r="Q105">
        <f t="shared" ca="1" si="25"/>
        <v>4781.6024981747569</v>
      </c>
      <c r="R105">
        <f t="shared" ca="1" si="25"/>
        <v>4693.1409132179824</v>
      </c>
      <c r="S105">
        <f t="shared" ca="1" si="25"/>
        <v>4579.3557571509818</v>
      </c>
      <c r="T105">
        <f t="shared" ca="1" si="24"/>
        <v>4437.4364006272745</v>
      </c>
      <c r="U105">
        <f t="shared" ca="1" si="23"/>
        <v>4266.8106883026821</v>
      </c>
      <c r="V105">
        <f t="shared" ca="1" si="23"/>
        <v>4072.1349215400815</v>
      </c>
      <c r="W105">
        <f t="shared" ca="1" si="23"/>
        <v>3870.4691002107038</v>
      </c>
      <c r="X105">
        <f t="shared" ca="1" si="23"/>
        <v>3709.0355229518714</v>
      </c>
      <c r="Y105">
        <f t="shared" ca="1" si="17"/>
        <v>3709.0355229518714</v>
      </c>
    </row>
    <row r="106" spans="1:25" x14ac:dyDescent="0.25">
      <c r="A106">
        <f t="shared" si="15"/>
        <v>54</v>
      </c>
      <c r="B106">
        <f t="shared" si="16"/>
        <v>5.4</v>
      </c>
      <c r="D106">
        <f t="shared" si="13"/>
        <v>5000</v>
      </c>
      <c r="E106">
        <f t="shared" ca="1" si="25"/>
        <v>4999.8662561464771</v>
      </c>
      <c r="F106">
        <f t="shared" ca="1" si="25"/>
        <v>4999.5599116941148</v>
      </c>
      <c r="G106">
        <f t="shared" ca="1" si="25"/>
        <v>4998.9343473435874</v>
      </c>
      <c r="H106">
        <f t="shared" ca="1" si="25"/>
        <v>4997.7494545504196</v>
      </c>
      <c r="I106">
        <f t="shared" ca="1" si="25"/>
        <v>4995.6279962803092</v>
      </c>
      <c r="J106">
        <f t="shared" ca="1" si="25"/>
        <v>4991.9999084039882</v>
      </c>
      <c r="K106">
        <f t="shared" ca="1" si="25"/>
        <v>4986.0354349047348</v>
      </c>
      <c r="L106">
        <f t="shared" ca="1" si="25"/>
        <v>4976.5706252344926</v>
      </c>
      <c r="M106">
        <f t="shared" ca="1" si="25"/>
        <v>4962.0322517947807</v>
      </c>
      <c r="N106">
        <f t="shared" ca="1" si="25"/>
        <v>4940.3733883626037</v>
      </c>
      <c r="O106">
        <f t="shared" ca="1" si="25"/>
        <v>4909.0352935850588</v>
      </c>
      <c r="P106">
        <f t="shared" ca="1" si="25"/>
        <v>4864.9555104489709</v>
      </c>
      <c r="Q106">
        <f t="shared" ca="1" si="25"/>
        <v>4804.6467615860811</v>
      </c>
      <c r="R106">
        <f t="shared" ca="1" si="25"/>
        <v>4724.379970426231</v>
      </c>
      <c r="S106">
        <f t="shared" ca="1" si="25"/>
        <v>4620.5299365648216</v>
      </c>
      <c r="T106">
        <f t="shared" ca="1" si="24"/>
        <v>4490.2186334070193</v>
      </c>
      <c r="U106">
        <f t="shared" ca="1" si="23"/>
        <v>4332.6086681292163</v>
      </c>
      <c r="V106">
        <f t="shared" ca="1" si="23"/>
        <v>4151.779630789124</v>
      </c>
      <c r="W106">
        <f t="shared" ca="1" si="23"/>
        <v>3963.5880270851972</v>
      </c>
      <c r="X106">
        <f t="shared" ca="1" si="23"/>
        <v>3812.471089528316</v>
      </c>
      <c r="Y106">
        <f t="shared" ca="1" si="17"/>
        <v>3812.471089528316</v>
      </c>
    </row>
    <row r="107" spans="1:25" x14ac:dyDescent="0.25">
      <c r="A107">
        <f t="shared" si="15"/>
        <v>55</v>
      </c>
      <c r="B107">
        <f t="shared" si="16"/>
        <v>5.5</v>
      </c>
      <c r="D107">
        <f t="shared" si="13"/>
        <v>5000</v>
      </c>
      <c r="E107">
        <f t="shared" ca="1" si="25"/>
        <v>4999.8834549183266</v>
      </c>
      <c r="F107">
        <f t="shared" ca="1" si="25"/>
        <v>4999.6163271732657</v>
      </c>
      <c r="G107">
        <f t="shared" ca="1" si="25"/>
        <v>4999.0702375966439</v>
      </c>
      <c r="H107">
        <f t="shared" ca="1" si="25"/>
        <v>4998.0343187785556</v>
      </c>
      <c r="I107">
        <f t="shared" ca="1" si="25"/>
        <v>4996.1760822831002</v>
      </c>
      <c r="J107">
        <f t="shared" ca="1" si="25"/>
        <v>4992.9909502229575</v>
      </c>
      <c r="K107">
        <f t="shared" ca="1" si="25"/>
        <v>4987.7408372575746</v>
      </c>
      <c r="L107">
        <f t="shared" ca="1" si="25"/>
        <v>4979.3844121073962</v>
      </c>
      <c r="M107">
        <f t="shared" ca="1" si="25"/>
        <v>4966.5047702443571</v>
      </c>
      <c r="N107">
        <f t="shared" ca="1" si="25"/>
        <v>4947.2440630281426</v>
      </c>
      <c r="O107">
        <f t="shared" ca="1" si="25"/>
        <v>4919.2588600803037</v>
      </c>
      <c r="P107">
        <f t="shared" ca="1" si="25"/>
        <v>4879.714465865989</v>
      </c>
      <c r="Q107">
        <f t="shared" ca="1" si="25"/>
        <v>4825.341735231782</v>
      </c>
      <c r="R107">
        <f t="shared" ca="1" si="25"/>
        <v>4752.5897454790447</v>
      </c>
      <c r="S107">
        <f t="shared" ca="1" si="25"/>
        <v>4657.9337990039894</v>
      </c>
      <c r="T107">
        <f t="shared" ca="1" si="24"/>
        <v>4538.4733938589625</v>
      </c>
      <c r="U107">
        <f t="shared" ca="1" si="23"/>
        <v>4393.1630202070737</v>
      </c>
      <c r="V107">
        <f t="shared" ca="1" si="23"/>
        <v>4225.5649863842336</v>
      </c>
      <c r="W107">
        <f t="shared" ca="1" si="23"/>
        <v>4050.3802819845564</v>
      </c>
      <c r="X107">
        <f t="shared" ca="1" si="23"/>
        <v>3909.2964608104726</v>
      </c>
      <c r="Y107">
        <f t="shared" ca="1" si="17"/>
        <v>3909.2964608104726</v>
      </c>
    </row>
    <row r="108" spans="1:25" x14ac:dyDescent="0.25">
      <c r="A108">
        <f t="shared" si="15"/>
        <v>56</v>
      </c>
      <c r="B108">
        <f t="shared" si="16"/>
        <v>5.6</v>
      </c>
      <c r="D108">
        <f t="shared" si="13"/>
        <v>5000</v>
      </c>
      <c r="E108">
        <f t="shared" ca="1" si="25"/>
        <v>4999.8984023040803</v>
      </c>
      <c r="F108">
        <f t="shared" ca="1" si="25"/>
        <v>4999.6653849266859</v>
      </c>
      <c r="G108">
        <f t="shared" ca="1" si="25"/>
        <v>4999.1885147425483</v>
      </c>
      <c r="H108">
        <f t="shared" ca="1" si="25"/>
        <v>4998.282584079383</v>
      </c>
      <c r="I108">
        <f t="shared" ca="1" si="25"/>
        <v>4996.6545536803305</v>
      </c>
      <c r="J108">
        <f t="shared" ca="1" si="25"/>
        <v>4993.857899180286</v>
      </c>
      <c r="K108">
        <f t="shared" ca="1" si="25"/>
        <v>4989.2363484764683</v>
      </c>
      <c r="L108">
        <f t="shared" ca="1" si="25"/>
        <v>4981.8588956069643</v>
      </c>
      <c r="M108">
        <f t="shared" ca="1" si="25"/>
        <v>4970.4506875635852</v>
      </c>
      <c r="N108">
        <f t="shared" ca="1" si="25"/>
        <v>4953.3278319298497</v>
      </c>
      <c r="O108">
        <f t="shared" ca="1" si="25"/>
        <v>4928.3481845335473</v>
      </c>
      <c r="P108">
        <f t="shared" ca="1" si="25"/>
        <v>4892.894680895758</v>
      </c>
      <c r="Q108">
        <f t="shared" ca="1" si="25"/>
        <v>4843.9135391489781</v>
      </c>
      <c r="R108">
        <f t="shared" ca="1" si="25"/>
        <v>4778.0402439551526</v>
      </c>
      <c r="S108">
        <f t="shared" ca="1" si="25"/>
        <v>4691.872857483082</v>
      </c>
      <c r="T108">
        <f t="shared" ca="1" si="24"/>
        <v>4582.5256910466906</v>
      </c>
      <c r="U108">
        <f t="shared" ca="1" si="23"/>
        <v>4448.7949385466036</v>
      </c>
      <c r="V108">
        <f t="shared" ca="1" si="23"/>
        <v>4293.7810162284522</v>
      </c>
      <c r="W108">
        <f t="shared" ca="1" si="23"/>
        <v>4131.0818978704247</v>
      </c>
      <c r="X108">
        <f t="shared" ca="1" si="23"/>
        <v>3999.6932990996565</v>
      </c>
      <c r="Y108">
        <f t="shared" ca="1" si="17"/>
        <v>3999.6932990996565</v>
      </c>
    </row>
    <row r="109" spans="1:25" x14ac:dyDescent="0.25">
      <c r="A109">
        <f t="shared" si="15"/>
        <v>57</v>
      </c>
      <c r="B109">
        <f t="shared" si="16"/>
        <v>5.7</v>
      </c>
      <c r="D109">
        <f t="shared" si="13"/>
        <v>5000</v>
      </c>
      <c r="E109">
        <f t="shared" ca="1" si="25"/>
        <v>4999.911399118384</v>
      </c>
      <c r="F109">
        <f t="shared" ca="1" si="25"/>
        <v>4999.7080637605823</v>
      </c>
      <c r="G109">
        <f t="shared" ca="1" si="25"/>
        <v>4999.2915047140841</v>
      </c>
      <c r="H109">
        <f t="shared" ca="1" si="25"/>
        <v>4998.4990333362384</v>
      </c>
      <c r="I109">
        <f t="shared" ca="1" si="25"/>
        <v>4997.0723839392413</v>
      </c>
      <c r="J109">
        <f t="shared" ca="1" si="25"/>
        <v>4994.6164776936821</v>
      </c>
      <c r="K109">
        <f t="shared" ca="1" si="25"/>
        <v>4990.5480071132661</v>
      </c>
      <c r="L109">
        <f t="shared" ca="1" si="25"/>
        <v>4984.035116584294</v>
      </c>
      <c r="M109">
        <f t="shared" ca="1" si="25"/>
        <v>4973.9318101707468</v>
      </c>
      <c r="N109">
        <f t="shared" ca="1" si="25"/>
        <v>4958.7138200051586</v>
      </c>
      <c r="O109">
        <f t="shared" ca="1" si="25"/>
        <v>4936.4264314644797</v>
      </c>
      <c r="P109">
        <f t="shared" ca="1" si="25"/>
        <v>4904.6592314193704</v>
      </c>
      <c r="Q109">
        <f t="shared" ca="1" si="25"/>
        <v>4860.5687801057848</v>
      </c>
      <c r="R109">
        <f t="shared" ca="1" si="25"/>
        <v>4800.9812916443752</v>
      </c>
      <c r="S109">
        <f t="shared" ca="1" si="25"/>
        <v>4722.6342333803277</v>
      </c>
      <c r="T109">
        <f t="shared" ca="1" si="24"/>
        <v>4622.6871893001662</v>
      </c>
      <c r="U109">
        <f t="shared" ca="1" si="23"/>
        <v>4499.8210931972544</v>
      </c>
      <c r="V109">
        <f t="shared" ca="1" si="23"/>
        <v>4356.7256446774718</v>
      </c>
      <c r="W109">
        <f t="shared" ca="1" si="23"/>
        <v>4205.9513473021152</v>
      </c>
      <c r="X109">
        <f t="shared" ca="1" si="23"/>
        <v>4083.8781036880468</v>
      </c>
      <c r="Y109">
        <f t="shared" ca="1" si="17"/>
        <v>4083.8781036880468</v>
      </c>
    </row>
    <row r="110" spans="1:25" x14ac:dyDescent="0.25">
      <c r="A110">
        <f t="shared" si="15"/>
        <v>58</v>
      </c>
      <c r="B110">
        <f t="shared" si="16"/>
        <v>5.8</v>
      </c>
      <c r="D110">
        <f t="shared" si="13"/>
        <v>5000</v>
      </c>
      <c r="E110">
        <f t="shared" ca="1" si="25"/>
        <v>4999.9227050256495</v>
      </c>
      <c r="F110">
        <f t="shared" ca="1" si="25"/>
        <v>4999.745209272769</v>
      </c>
      <c r="G110">
        <f t="shared" ca="1" si="25"/>
        <v>4999.3812196437602</v>
      </c>
      <c r="H110">
        <f t="shared" ca="1" si="25"/>
        <v>4998.6878121536893</v>
      </c>
      <c r="I110">
        <f t="shared" ca="1" si="25"/>
        <v>4997.4373704764548</v>
      </c>
      <c r="J110">
        <f t="shared" ca="1" si="25"/>
        <v>4995.2803904858747</v>
      </c>
      <c r="K110">
        <f t="shared" ca="1" si="25"/>
        <v>4991.6985961911132</v>
      </c>
      <c r="L110">
        <f t="shared" ca="1" si="25"/>
        <v>4985.9491463893537</v>
      </c>
      <c r="M110">
        <f t="shared" ca="1" si="25"/>
        <v>4977.0027474412673</v>
      </c>
      <c r="N110">
        <f t="shared" ca="1" si="25"/>
        <v>4963.4812592192702</v>
      </c>
      <c r="O110">
        <f t="shared" ca="1" si="25"/>
        <v>4943.6038788869037</v>
      </c>
      <c r="P110">
        <f t="shared" ca="1" si="25"/>
        <v>4915.1553538631542</v>
      </c>
      <c r="Q110">
        <f t="shared" ca="1" si="25"/>
        <v>4875.4958365422071</v>
      </c>
      <c r="R110">
        <f t="shared" ca="1" si="25"/>
        <v>4821.6433614183479</v>
      </c>
      <c r="S110">
        <f t="shared" ca="1" si="25"/>
        <v>4750.4866391418327</v>
      </c>
      <c r="T110">
        <f t="shared" ca="1" si="24"/>
        <v>4659.2549467304952</v>
      </c>
      <c r="U110">
        <f t="shared" ca="1" si="23"/>
        <v>4546.5507555637923</v>
      </c>
      <c r="V110">
        <f t="shared" ca="1" si="23"/>
        <v>4414.6999860713277</v>
      </c>
      <c r="W110">
        <f t="shared" ca="1" si="23"/>
        <v>4275.2629961019575</v>
      </c>
      <c r="X110">
        <f t="shared" ca="1" si="23"/>
        <v>4162.0942674592352</v>
      </c>
      <c r="Y110">
        <f t="shared" ca="1" si="17"/>
        <v>4162.0942674592352</v>
      </c>
    </row>
    <row r="111" spans="1:25" x14ac:dyDescent="0.25">
      <c r="A111">
        <f t="shared" si="15"/>
        <v>59</v>
      </c>
      <c r="B111">
        <f t="shared" si="16"/>
        <v>5.9</v>
      </c>
      <c r="D111">
        <f t="shared" si="13"/>
        <v>5000</v>
      </c>
      <c r="E111">
        <f t="shared" ca="1" si="25"/>
        <v>4999.9325443231519</v>
      </c>
      <c r="F111">
        <f t="shared" ca="1" si="25"/>
        <v>4999.7775524589379</v>
      </c>
      <c r="G111">
        <f t="shared" ca="1" si="25"/>
        <v>4999.4594012486177</v>
      </c>
      <c r="H111">
        <f t="shared" ca="1" si="25"/>
        <v>4998.8525156571422</v>
      </c>
      <c r="I111">
        <f t="shared" ca="1" si="25"/>
        <v>4997.7562916839724</v>
      </c>
      <c r="J111">
        <f t="shared" ca="1" si="25"/>
        <v>4995.8615870871354</v>
      </c>
      <c r="K111">
        <f t="shared" ca="1" si="25"/>
        <v>4992.7080530987687</v>
      </c>
      <c r="L111">
        <f t="shared" ca="1" si="25"/>
        <v>4987.6326870141156</v>
      </c>
      <c r="M111">
        <f t="shared" ca="1" si="25"/>
        <v>4979.7117361847122</v>
      </c>
      <c r="N111">
        <f t="shared" ca="1" si="25"/>
        <v>4967.7005466119181</v>
      </c>
      <c r="O111">
        <f t="shared" ca="1" si="25"/>
        <v>4949.9791761142087</v>
      </c>
      <c r="P111">
        <f t="shared" ca="1" si="25"/>
        <v>4924.5158031210467</v>
      </c>
      <c r="Q111">
        <f t="shared" ca="1" si="25"/>
        <v>4888.8661377508861</v>
      </c>
      <c r="R111">
        <f t="shared" ca="1" si="25"/>
        <v>4840.2385048552196</v>
      </c>
      <c r="S111">
        <f t="shared" ca="1" si="25"/>
        <v>4775.6806236832672</v>
      </c>
      <c r="T111">
        <f t="shared" ca="1" si="24"/>
        <v>4692.5105902432369</v>
      </c>
      <c r="U111">
        <f t="shared" ca="1" si="23"/>
        <v>4589.283547783436</v>
      </c>
      <c r="V111">
        <f t="shared" ca="1" si="23"/>
        <v>4468.0044005749351</v>
      </c>
      <c r="W111">
        <f t="shared" ca="1" si="23"/>
        <v>4339.3014235131168</v>
      </c>
      <c r="X111">
        <f t="shared" ca="1" si="23"/>
        <v>4234.6050286320969</v>
      </c>
      <c r="Y111">
        <f t="shared" ca="1" si="17"/>
        <v>4234.6050286320969</v>
      </c>
    </row>
    <row r="112" spans="1:25" x14ac:dyDescent="0.25">
      <c r="A112">
        <f t="shared" si="15"/>
        <v>60</v>
      </c>
      <c r="B112">
        <f t="shared" si="16"/>
        <v>6</v>
      </c>
      <c r="D112">
        <f t="shared" si="13"/>
        <v>5000</v>
      </c>
      <c r="E112">
        <f t="shared" ca="1" si="25"/>
        <v>4999.9411108858285</v>
      </c>
      <c r="F112">
        <f t="shared" ca="1" si="25"/>
        <v>4999.8057256429247</v>
      </c>
      <c r="G112">
        <f t="shared" ca="1" si="25"/>
        <v>4999.5275580456891</v>
      </c>
      <c r="H112">
        <f t="shared" ca="1" si="25"/>
        <v>4998.9962631770459</v>
      </c>
      <c r="I112">
        <f t="shared" ca="1" si="25"/>
        <v>4998.0350425422621</v>
      </c>
      <c r="J112">
        <f t="shared" ca="1" si="25"/>
        <v>4996.3704897107891</v>
      </c>
      <c r="K112">
        <f t="shared" ca="1" si="25"/>
        <v>4993.5938275838389</v>
      </c>
      <c r="L112">
        <f t="shared" ca="1" si="25"/>
        <v>4989.1135994957694</v>
      </c>
      <c r="M112">
        <f t="shared" ca="1" si="25"/>
        <v>4982.1013736075529</v>
      </c>
      <c r="N112">
        <f t="shared" ca="1" si="25"/>
        <v>4971.4341973524097</v>
      </c>
      <c r="O112">
        <f t="shared" ca="1" si="25"/>
        <v>4955.640495958156</v>
      </c>
      <c r="P112">
        <f t="shared" ca="1" si="25"/>
        <v>4932.8601287231941</v>
      </c>
      <c r="Q112">
        <f t="shared" ca="1" si="25"/>
        <v>4900.8354158005195</v>
      </c>
      <c r="R112">
        <f t="shared" ca="1" si="25"/>
        <v>4856.9613531228142</v>
      </c>
      <c r="S112">
        <f t="shared" ca="1" si="25"/>
        <v>4798.4490181496003</v>
      </c>
      <c r="T112">
        <f t="shared" ca="1" si="24"/>
        <v>4722.7198576272285</v>
      </c>
      <c r="U112">
        <f t="shared" ca="1" si="23"/>
        <v>4628.3077268974766</v>
      </c>
      <c r="V112">
        <f t="shared" ca="1" si="23"/>
        <v>4516.9352470419162</v>
      </c>
      <c r="W112">
        <f t="shared" ca="1" si="23"/>
        <v>4398.3565485021609</v>
      </c>
      <c r="X112">
        <f t="shared" ca="1" si="23"/>
        <v>4301.6872992904891</v>
      </c>
      <c r="Y112">
        <f t="shared" ca="1" si="17"/>
        <v>4301.6872992904891</v>
      </c>
    </row>
    <row r="113" spans="1:25" x14ac:dyDescent="0.25">
      <c r="A113">
        <f t="shared" si="15"/>
        <v>61</v>
      </c>
      <c r="B113">
        <f t="shared" si="16"/>
        <v>6.1</v>
      </c>
      <c r="D113">
        <f t="shared" si="13"/>
        <v>5000</v>
      </c>
      <c r="E113">
        <f t="shared" ca="1" si="25"/>
        <v>4999.9485723990128</v>
      </c>
      <c r="F113">
        <f t="shared" ca="1" si="25"/>
        <v>4999.830276127359</v>
      </c>
      <c r="G113">
        <f t="shared" ca="1" si="25"/>
        <v>4999.5869973069612</v>
      </c>
      <c r="H113">
        <f t="shared" ca="1" si="25"/>
        <v>4999.1217625486906</v>
      </c>
      <c r="I113">
        <f t="shared" ca="1" si="25"/>
        <v>4998.2787518231144</v>
      </c>
      <c r="J113">
        <f t="shared" ca="1" si="25"/>
        <v>4996.8161911061397</v>
      </c>
      <c r="K113">
        <f t="shared" ca="1" si="25"/>
        <v>4994.371194477214</v>
      </c>
      <c r="L113">
        <f t="shared" ca="1" si="25"/>
        <v>4990.4163688700955</v>
      </c>
      <c r="M113">
        <f t="shared" ca="1" si="25"/>
        <v>4984.2092684183235</v>
      </c>
      <c r="N113">
        <f t="shared" ca="1" si="25"/>
        <v>4974.7377013008918</v>
      </c>
      <c r="O113">
        <f t="shared" ca="1" si="25"/>
        <v>4960.6665870482439</v>
      </c>
      <c r="P113">
        <f t="shared" ca="1" si="25"/>
        <v>4940.2958661522553</v>
      </c>
      <c r="Q113">
        <f t="shared" ca="1" si="25"/>
        <v>4911.5449168641908</v>
      </c>
      <c r="R113">
        <f t="shared" ca="1" si="25"/>
        <v>4871.9901545919211</v>
      </c>
      <c r="S113">
        <f t="shared" ca="1" si="25"/>
        <v>4819.0075353093607</v>
      </c>
      <c r="T113">
        <f t="shared" ca="1" si="24"/>
        <v>4750.1324373978623</v>
      </c>
      <c r="U113">
        <f t="shared" ca="1" si="23"/>
        <v>4663.8989326270539</v>
      </c>
      <c r="V113">
        <f t="shared" ca="1" si="23"/>
        <v>4561.7822533549588</v>
      </c>
      <c r="W113">
        <f t="shared" ca="1" si="23"/>
        <v>4452.7195080833671</v>
      </c>
      <c r="X113">
        <f t="shared" ca="1" si="23"/>
        <v>4363.6263254368087</v>
      </c>
      <c r="Y113">
        <f t="shared" ca="1" si="17"/>
        <v>4363.6263254368087</v>
      </c>
    </row>
    <row r="114" spans="1:25" x14ac:dyDescent="0.25">
      <c r="A114">
        <f t="shared" si="15"/>
        <v>62</v>
      </c>
      <c r="B114">
        <f t="shared" si="16"/>
        <v>6.2</v>
      </c>
      <c r="D114">
        <f t="shared" si="13"/>
        <v>5000</v>
      </c>
      <c r="E114">
        <f t="shared" ca="1" si="25"/>
        <v>4999.9550739848637</v>
      </c>
      <c r="F114">
        <f t="shared" ca="1" si="25"/>
        <v>4999.851677902604</v>
      </c>
      <c r="G114">
        <f t="shared" ca="1" si="25"/>
        <v>4999.6388525181146</v>
      </c>
      <c r="H114">
        <f t="shared" ca="1" si="25"/>
        <v>4999.2313655161734</v>
      </c>
      <c r="I114">
        <f t="shared" ca="1" si="25"/>
        <v>4998.4918834282898</v>
      </c>
      <c r="J114">
        <f t="shared" ca="1" si="25"/>
        <v>4997.2066264203031</v>
      </c>
      <c r="K114">
        <f t="shared" ca="1" si="25"/>
        <v>4995.0535268523727</v>
      </c>
      <c r="L114">
        <f t="shared" ca="1" si="25"/>
        <v>4991.5625132083833</v>
      </c>
      <c r="M114">
        <f t="shared" ca="1" si="25"/>
        <v>4986.0686185971099</v>
      </c>
      <c r="N114">
        <f t="shared" ca="1" si="25"/>
        <v>4977.6602916967076</v>
      </c>
      <c r="O114">
        <f t="shared" ca="1" si="25"/>
        <v>4965.1277318008315</v>
      </c>
      <c r="P114">
        <f t="shared" ca="1" si="25"/>
        <v>4946.9196435744507</v>
      </c>
      <c r="Q114">
        <f t="shared" ca="1" si="25"/>
        <v>4921.1225608846753</v>
      </c>
      <c r="R114">
        <f t="shared" ca="1" si="25"/>
        <v>4885.4878257735045</v>
      </c>
      <c r="S114">
        <f t="shared" ca="1" si="25"/>
        <v>4837.5554799027022</v>
      </c>
      <c r="T114">
        <f t="shared" ca="1" si="24"/>
        <v>4774.9820511347207</v>
      </c>
      <c r="U114">
        <f t="shared" ca="1" si="24"/>
        <v>4696.3193268920913</v>
      </c>
      <c r="V114">
        <f t="shared" ca="1" si="24"/>
        <v>4602.8264357345952</v>
      </c>
      <c r="W114">
        <f t="shared" ca="1" si="24"/>
        <v>4502.6792192331859</v>
      </c>
      <c r="X114">
        <f t="shared" ca="1" si="24"/>
        <v>4420.7111276299111</v>
      </c>
      <c r="Y114">
        <f t="shared" ca="1" si="17"/>
        <v>4420.7111276299111</v>
      </c>
    </row>
    <row r="115" spans="1:25" x14ac:dyDescent="0.25">
      <c r="A115">
        <f t="shared" si="15"/>
        <v>63</v>
      </c>
      <c r="B115">
        <f t="shared" si="16"/>
        <v>6.3</v>
      </c>
      <c r="D115">
        <f t="shared" si="13"/>
        <v>5000</v>
      </c>
      <c r="E115">
        <f t="shared" ca="1" si="25"/>
        <v>4999.9607413123849</v>
      </c>
      <c r="F115">
        <f t="shared" ca="1" si="25"/>
        <v>4999.8703416984417</v>
      </c>
      <c r="G115">
        <f t="shared" ca="1" si="25"/>
        <v>4999.6841069941147</v>
      </c>
      <c r="H115">
        <f t="shared" ca="1" si="25"/>
        <v>4999.3271155014509</v>
      </c>
      <c r="I115">
        <f t="shared" ca="1" si="25"/>
        <v>4998.67832406454</v>
      </c>
      <c r="J115">
        <f t="shared" ca="1" si="25"/>
        <v>4997.548722522587</v>
      </c>
      <c r="K115">
        <f t="shared" ca="1" si="25"/>
        <v>4995.6525346608914</v>
      </c>
      <c r="L115">
        <f t="shared" ca="1" si="25"/>
        <v>4992.5709433199581</v>
      </c>
      <c r="M115">
        <f t="shared" ca="1" si="25"/>
        <v>4987.7087237400592</v>
      </c>
      <c r="N115">
        <f t="shared" ca="1" si="25"/>
        <v>4980.245633840048</v>
      </c>
      <c r="O115">
        <f t="shared" ca="1" si="25"/>
        <v>4969.0866163715918</v>
      </c>
      <c r="P115">
        <f t="shared" ca="1" si="25"/>
        <v>4952.8182050896748</v>
      </c>
      <c r="Q115">
        <f t="shared" ca="1" si="25"/>
        <v>4929.6840430127404</v>
      </c>
      <c r="R115">
        <f t="shared" ca="1" si="25"/>
        <v>4897.6029957695755</v>
      </c>
      <c r="S115">
        <f t="shared" ca="1" si="25"/>
        <v>4854.2765367996672</v>
      </c>
      <c r="T115">
        <f t="shared" ca="1" si="24"/>
        <v>4797.4867274017643</v>
      </c>
      <c r="U115">
        <f t="shared" ca="1" si="24"/>
        <v>4725.8170645987529</v>
      </c>
      <c r="V115">
        <f t="shared" ca="1" si="24"/>
        <v>4640.3384963771241</v>
      </c>
      <c r="W115">
        <f t="shared" ca="1" si="24"/>
        <v>4548.5195598252822</v>
      </c>
      <c r="X115">
        <f t="shared" ca="1" si="24"/>
        <v>4473.2306600601496</v>
      </c>
      <c r="Y115">
        <f t="shared" ca="1" si="17"/>
        <v>4473.2306600601496</v>
      </c>
    </row>
    <row r="116" spans="1:25" x14ac:dyDescent="0.25">
      <c r="A116">
        <f t="shared" si="15"/>
        <v>64</v>
      </c>
      <c r="B116">
        <f t="shared" si="16"/>
        <v>6.4</v>
      </c>
      <c r="D116">
        <f t="shared" si="13"/>
        <v>5000</v>
      </c>
      <c r="E116">
        <f t="shared" ca="1" si="25"/>
        <v>4999.9656832668325</v>
      </c>
      <c r="F116">
        <f t="shared" ca="1" si="25"/>
        <v>4999.8866236207596</v>
      </c>
      <c r="G116">
        <f t="shared" ca="1" si="25"/>
        <v>4999.7236142044103</v>
      </c>
      <c r="H116">
        <f t="shared" ca="1" si="25"/>
        <v>4999.4107888200251</v>
      </c>
      <c r="I116">
        <f t="shared" ca="1" si="25"/>
        <v>4998.8414591337205</v>
      </c>
      <c r="J116">
        <f t="shared" ca="1" si="25"/>
        <v>4997.8485277971349</v>
      </c>
      <c r="K116">
        <f t="shared" ca="1" si="25"/>
        <v>4996.1784732127098</v>
      </c>
      <c r="L116">
        <f t="shared" ca="1" si="25"/>
        <v>4993.4582790122786</v>
      </c>
      <c r="M116">
        <f t="shared" ca="1" si="25"/>
        <v>4989.1554390283409</v>
      </c>
      <c r="N116">
        <f t="shared" ca="1" si="25"/>
        <v>4982.5324413189328</v>
      </c>
      <c r="O116">
        <f t="shared" ca="1" si="25"/>
        <v>4972.5991187376731</v>
      </c>
      <c r="P116">
        <f t="shared" ca="1" si="25"/>
        <v>4958.0693532409587</v>
      </c>
      <c r="Q116">
        <f t="shared" ca="1" si="25"/>
        <v>4937.333872206078</v>
      </c>
      <c r="R116">
        <f t="shared" ca="1" si="25"/>
        <v>4908.4710299336148</v>
      </c>
      <c r="S116">
        <f t="shared" ca="1" si="25"/>
        <v>4869.3396083954249</v>
      </c>
      <c r="T116">
        <f t="shared" ca="1" si="24"/>
        <v>4817.8492255847013</v>
      </c>
      <c r="U116">
        <f t="shared" ca="1" si="24"/>
        <v>4752.6260390753187</v>
      </c>
      <c r="V116">
        <f t="shared" ca="1" si="24"/>
        <v>4674.5776366523023</v>
      </c>
      <c r="W116">
        <f t="shared" ca="1" si="24"/>
        <v>4590.5171006691362</v>
      </c>
      <c r="X116">
        <f t="shared" ca="1" si="24"/>
        <v>4521.4706243622331</v>
      </c>
      <c r="Y116">
        <f t="shared" ca="1" si="17"/>
        <v>4521.4706243622331</v>
      </c>
    </row>
    <row r="117" spans="1:25" x14ac:dyDescent="0.25">
      <c r="A117">
        <f t="shared" si="15"/>
        <v>65</v>
      </c>
      <c r="B117">
        <f t="shared" si="16"/>
        <v>6.5</v>
      </c>
      <c r="D117">
        <f t="shared" ref="D117:D152" si="26">$D$52</f>
        <v>5000</v>
      </c>
      <c r="E117">
        <f t="shared" ca="1" si="25"/>
        <v>4999.9699942429634</v>
      </c>
      <c r="F117">
        <f t="shared" ca="1" si="25"/>
        <v>4999.9008325782243</v>
      </c>
      <c r="G117">
        <f t="shared" ca="1" si="25"/>
        <v>4999.7581152798175</v>
      </c>
      <c r="H117">
        <f t="shared" ca="1" si="25"/>
        <v>4999.4839302642476</v>
      </c>
      <c r="I117">
        <f t="shared" ca="1" si="25"/>
        <v>4998.9842384578924</v>
      </c>
      <c r="J117">
        <f t="shared" ca="1" si="25"/>
        <v>4998.1113249921718</v>
      </c>
      <c r="K117">
        <f t="shared" ca="1" si="25"/>
        <v>4996.6403253370981</v>
      </c>
      <c r="L117">
        <f t="shared" ca="1" si="25"/>
        <v>4994.2391270832313</v>
      </c>
      <c r="M117">
        <f t="shared" ca="1" si="25"/>
        <v>4990.431577241754</v>
      </c>
      <c r="N117">
        <f t="shared" ca="1" si="25"/>
        <v>4984.5550266972368</v>
      </c>
      <c r="O117">
        <f t="shared" ca="1" si="25"/>
        <v>4975.715021195022</v>
      </c>
      <c r="P117">
        <f t="shared" ca="1" si="25"/>
        <v>4962.742814062015</v>
      </c>
      <c r="Q117">
        <f t="shared" ca="1" si="25"/>
        <v>4944.1663449206171</v>
      </c>
      <c r="R117">
        <f t="shared" ca="1" si="25"/>
        <v>4918.2150214557887</v>
      </c>
      <c r="S117">
        <f t="shared" ca="1" si="25"/>
        <v>4882.8996788846662</v>
      </c>
      <c r="T117">
        <f t="shared" ca="1" si="25"/>
        <v>4836.2575730250664</v>
      </c>
      <c r="U117">
        <f t="shared" ref="U117:X132" ca="1" si="27">U116+($E$5/($M$6*$I$5)*(($I$6*U$37)*(V116-U116)/$I$5))-($E$5/($M$6*$I$5)*(($I$6*T$37)*(U116-T116)/$I$5))+($E$5/($M$6*$I$5)*((T$37*T116)-(U$37*U116)))</f>
        <v>4776.9658537434052</v>
      </c>
      <c r="V117">
        <f t="shared" ca="1" si="27"/>
        <v>4705.7907258805335</v>
      </c>
      <c r="W117">
        <f t="shared" ca="1" si="27"/>
        <v>4628.9393249764717</v>
      </c>
      <c r="X117">
        <f t="shared" ca="1" si="27"/>
        <v>4565.7108717641768</v>
      </c>
      <c r="Y117">
        <f t="shared" ca="1" si="17"/>
        <v>4565.7108717641768</v>
      </c>
    </row>
    <row r="118" spans="1:25" x14ac:dyDescent="0.25">
      <c r="A118">
        <f t="shared" ref="A118:A152" si="28">A117+1</f>
        <v>66</v>
      </c>
      <c r="B118">
        <f t="shared" ref="B118:B152" si="29">(A118*$E$5)/365</f>
        <v>6.6</v>
      </c>
      <c r="D118">
        <f t="shared" si="26"/>
        <v>5000</v>
      </c>
      <c r="E118">
        <f t="shared" ref="E118:T133" ca="1" si="30">E117+($E$5/($M$6*$I$5)*(($I$6*E$37)*(F117-E117)/$I$5))-($E$5/($M$6*$I$5)*(($I$6*D$37)*(E117-D117)/$I$5))+($E$5/($M$6*$I$5)*((D$37*D117)-(E$37*E117)))</f>
        <v>4999.9737561167049</v>
      </c>
      <c r="F118">
        <f t="shared" ca="1" si="30"/>
        <v>4999.9132366736312</v>
      </c>
      <c r="G118">
        <f t="shared" ca="1" si="30"/>
        <v>4999.7882541023691</v>
      </c>
      <c r="H118">
        <f t="shared" ca="1" si="30"/>
        <v>4999.5478838438548</v>
      </c>
      <c r="I118">
        <f t="shared" ca="1" si="30"/>
        <v>4999.1092332280541</v>
      </c>
      <c r="J118">
        <f t="shared" ca="1" si="30"/>
        <v>4998.3417293726443</v>
      </c>
      <c r="K118">
        <f t="shared" ca="1" si="30"/>
        <v>4997.0459605602227</v>
      </c>
      <c r="L118">
        <f t="shared" ca="1" si="30"/>
        <v>4994.9263256410286</v>
      </c>
      <c r="M118">
        <f t="shared" ca="1" si="30"/>
        <v>4991.557264549876</v>
      </c>
      <c r="N118">
        <f t="shared" ca="1" si="30"/>
        <v>4986.3437931210492</v>
      </c>
      <c r="O118">
        <f t="shared" ca="1" si="30"/>
        <v>4978.4786532878907</v>
      </c>
      <c r="P118">
        <f t="shared" ca="1" si="30"/>
        <v>4966.9010286725706</v>
      </c>
      <c r="Q118">
        <f t="shared" ca="1" si="30"/>
        <v>4950.2664531912296</v>
      </c>
      <c r="R118">
        <f t="shared" ca="1" si="30"/>
        <v>4926.9467430177401</v>
      </c>
      <c r="S118">
        <f t="shared" ca="1" si="30"/>
        <v>4895.0986869631879</v>
      </c>
      <c r="T118">
        <f t="shared" ca="1" si="30"/>
        <v>4852.8856853323487</v>
      </c>
      <c r="U118">
        <f t="shared" ca="1" si="27"/>
        <v>4799.0419765810884</v>
      </c>
      <c r="V118">
        <f t="shared" ca="1" si="27"/>
        <v>4734.2117722944522</v>
      </c>
      <c r="W118">
        <f t="shared" ca="1" si="27"/>
        <v>4664.0432733380703</v>
      </c>
      <c r="X118">
        <f t="shared" ca="1" si="27"/>
        <v>4606.2233289172509</v>
      </c>
      <c r="Y118">
        <f t="shared" ref="Y118:Y152" ca="1" si="31">X118</f>
        <v>4606.2233289172509</v>
      </c>
    </row>
    <row r="119" spans="1:25" x14ac:dyDescent="0.25">
      <c r="A119">
        <f t="shared" si="28"/>
        <v>67</v>
      </c>
      <c r="B119">
        <f t="shared" si="29"/>
        <v>6.7</v>
      </c>
      <c r="D119">
        <f t="shared" si="26"/>
        <v>5000</v>
      </c>
      <c r="E119">
        <f t="shared" ca="1" si="30"/>
        <v>4999.9770399417066</v>
      </c>
      <c r="F119">
        <f t="shared" ca="1" si="30"/>
        <v>4999.9240687083111</v>
      </c>
      <c r="G119">
        <f t="shared" ca="1" si="30"/>
        <v>4999.8145903210852</v>
      </c>
      <c r="H119">
        <f t="shared" ca="1" si="30"/>
        <v>4999.6038193584609</v>
      </c>
      <c r="I119">
        <f t="shared" ca="1" si="30"/>
        <v>4999.2186853731755</v>
      </c>
      <c r="J119">
        <f t="shared" ca="1" si="30"/>
        <v>4998.543774116697</v>
      </c>
      <c r="K119">
        <f t="shared" ca="1" si="30"/>
        <v>4997.4022742189718</v>
      </c>
      <c r="L119">
        <f t="shared" ca="1" si="30"/>
        <v>4995.5311587944398</v>
      </c>
      <c r="M119">
        <f t="shared" ca="1" si="30"/>
        <v>4992.5502552468115</v>
      </c>
      <c r="N119">
        <f t="shared" ca="1" si="30"/>
        <v>4987.925672738088</v>
      </c>
      <c r="O119">
        <f t="shared" ca="1" si="30"/>
        <v>4980.9294710208287</v>
      </c>
      <c r="P119">
        <f t="shared" ca="1" si="30"/>
        <v>4970.5998756636263</v>
      </c>
      <c r="Q119">
        <f t="shared" ca="1" si="30"/>
        <v>4955.7107278192625</v>
      </c>
      <c r="R119">
        <f t="shared" ca="1" si="30"/>
        <v>4934.7675528750578</v>
      </c>
      <c r="S119">
        <f t="shared" ca="1" si="30"/>
        <v>4906.0663926858988</v>
      </c>
      <c r="T119">
        <f t="shared" ca="1" si="30"/>
        <v>4867.8940442514649</v>
      </c>
      <c r="U119">
        <f t="shared" ca="1" si="27"/>
        <v>4819.0460402469889</v>
      </c>
      <c r="V119">
        <f t="shared" ca="1" si="27"/>
        <v>4760.0616472606725</v>
      </c>
      <c r="W119">
        <f t="shared" ca="1" si="27"/>
        <v>4696.0745571419748</v>
      </c>
      <c r="X119">
        <f t="shared" ca="1" si="27"/>
        <v>4643.2703845059223</v>
      </c>
      <c r="Y119">
        <f t="shared" ca="1" si="31"/>
        <v>4643.2703845059223</v>
      </c>
    </row>
    <row r="120" spans="1:25" x14ac:dyDescent="0.25">
      <c r="A120">
        <f t="shared" si="28"/>
        <v>68</v>
      </c>
      <c r="B120">
        <f t="shared" si="29"/>
        <v>6.8</v>
      </c>
      <c r="D120">
        <f t="shared" si="26"/>
        <v>5000</v>
      </c>
      <c r="E120">
        <f t="shared" ca="1" si="30"/>
        <v>4999.979907410243</v>
      </c>
      <c r="F120">
        <f t="shared" ca="1" si="30"/>
        <v>4999.9335309261805</v>
      </c>
      <c r="G120">
        <f t="shared" ca="1" si="30"/>
        <v>4999.837610586098</v>
      </c>
      <c r="H120">
        <f t="shared" ca="1" si="30"/>
        <v>4999.652755380891</v>
      </c>
      <c r="I120">
        <f t="shared" ca="1" si="30"/>
        <v>4999.3145503780943</v>
      </c>
      <c r="J120">
        <f t="shared" ca="1" si="30"/>
        <v>4998.7209846388141</v>
      </c>
      <c r="K120">
        <f t="shared" ca="1" si="30"/>
        <v>4997.7153090544061</v>
      </c>
      <c r="L120">
        <f t="shared" ca="1" si="30"/>
        <v>4996.0635452876541</v>
      </c>
      <c r="M120">
        <f t="shared" ca="1" si="30"/>
        <v>4993.4262100387505</v>
      </c>
      <c r="N120">
        <f t="shared" ca="1" si="30"/>
        <v>4989.3245173480727</v>
      </c>
      <c r="O120">
        <f t="shared" ca="1" si="30"/>
        <v>4983.1025778723506</v>
      </c>
      <c r="P120">
        <f t="shared" ca="1" si="30"/>
        <v>4973.8893287571127</v>
      </c>
      <c r="Q120">
        <f t="shared" ca="1" si="30"/>
        <v>4960.5680182208516</v>
      </c>
      <c r="R120">
        <f t="shared" ca="1" si="30"/>
        <v>4941.7692518708427</v>
      </c>
      <c r="S120">
        <f t="shared" ca="1" si="30"/>
        <v>4915.9212272010345</v>
      </c>
      <c r="T120">
        <f t="shared" ca="1" si="30"/>
        <v>4881.4304121632995</v>
      </c>
      <c r="U120">
        <f t="shared" ca="1" si="27"/>
        <v>4837.1562554712409</v>
      </c>
      <c r="V120">
        <f t="shared" ca="1" si="27"/>
        <v>4783.5480195727141</v>
      </c>
      <c r="W120">
        <f t="shared" ca="1" si="27"/>
        <v>4725.2666872786931</v>
      </c>
      <c r="X120">
        <f t="shared" ca="1" si="27"/>
        <v>4677.1036774735512</v>
      </c>
      <c r="Y120">
        <f t="shared" ca="1" si="31"/>
        <v>4677.1036774735512</v>
      </c>
    </row>
    <row r="121" spans="1:25" x14ac:dyDescent="0.25">
      <c r="A121">
        <f t="shared" si="28"/>
        <v>69</v>
      </c>
      <c r="B121">
        <f t="shared" si="29"/>
        <v>6.9</v>
      </c>
      <c r="D121">
        <f t="shared" si="26"/>
        <v>5000</v>
      </c>
      <c r="E121">
        <f t="shared" ca="1" si="30"/>
        <v>4999.9824121121492</v>
      </c>
      <c r="F121">
        <f t="shared" ca="1" si="30"/>
        <v>4999.9417991052815</v>
      </c>
      <c r="G121">
        <f t="shared" ca="1" si="30"/>
        <v>4999.857738251374</v>
      </c>
      <c r="H121">
        <f t="shared" ca="1" si="30"/>
        <v>4999.6955791472028</v>
      </c>
      <c r="I121">
        <f t="shared" ca="1" si="30"/>
        <v>4999.398534437003</v>
      </c>
      <c r="J121">
        <f t="shared" ca="1" si="30"/>
        <v>4998.8764432956687</v>
      </c>
      <c r="K121">
        <f t="shared" ca="1" si="30"/>
        <v>4997.9903615073372</v>
      </c>
      <c r="L121">
        <f t="shared" ca="1" si="30"/>
        <v>4996.53220422492</v>
      </c>
      <c r="M121">
        <f t="shared" ca="1" si="30"/>
        <v>4994.1989420112668</v>
      </c>
      <c r="N121">
        <f t="shared" ca="1" si="30"/>
        <v>4990.5614462064523</v>
      </c>
      <c r="O121">
        <f t="shared" ca="1" si="30"/>
        <v>4985.0291928332235</v>
      </c>
      <c r="P121">
        <f t="shared" ca="1" si="30"/>
        <v>4976.8140542321562</v>
      </c>
      <c r="Q121">
        <f t="shared" ca="1" si="30"/>
        <v>4964.9002112383887</v>
      </c>
      <c r="R121">
        <f t="shared" ca="1" si="30"/>
        <v>4948.0348893794917</v>
      </c>
      <c r="S121">
        <f t="shared" ca="1" si="30"/>
        <v>4924.771116911782</v>
      </c>
      <c r="T121">
        <f t="shared" ca="1" si="30"/>
        <v>4893.6305659090503</v>
      </c>
      <c r="U121">
        <f t="shared" ca="1" si="27"/>
        <v>4853.5379102559746</v>
      </c>
      <c r="V121">
        <f t="shared" ca="1" si="27"/>
        <v>4804.8654613146082</v>
      </c>
      <c r="W121">
        <f t="shared" ca="1" si="27"/>
        <v>4751.840670020455</v>
      </c>
      <c r="X121">
        <f t="shared" ca="1" si="27"/>
        <v>4707.9632315502977</v>
      </c>
      <c r="Y121">
        <f t="shared" ca="1" si="31"/>
        <v>4707.9632315502977</v>
      </c>
    </row>
    <row r="122" spans="1:25" x14ac:dyDescent="0.25">
      <c r="A122">
        <f t="shared" si="28"/>
        <v>70</v>
      </c>
      <c r="B122">
        <f t="shared" si="29"/>
        <v>7</v>
      </c>
      <c r="D122">
        <f t="shared" si="26"/>
        <v>5000</v>
      </c>
      <c r="E122">
        <f t="shared" ca="1" si="30"/>
        <v>4999.9846006204571</v>
      </c>
      <c r="F122">
        <f t="shared" ca="1" si="30"/>
        <v>4999.949026088977</v>
      </c>
      <c r="G122">
        <f t="shared" ca="1" si="30"/>
        <v>4999.8753417599391</v>
      </c>
      <c r="H122">
        <f t="shared" ca="1" si="30"/>
        <v>4999.7330637792966</v>
      </c>
      <c r="I122">
        <f t="shared" ca="1" si="30"/>
        <v>4999.4721267060841</v>
      </c>
      <c r="J122">
        <f t="shared" ca="1" si="30"/>
        <v>4999.0128457372912</v>
      </c>
      <c r="K122">
        <f t="shared" ca="1" si="30"/>
        <v>4998.2320746537116</v>
      </c>
      <c r="L122">
        <f t="shared" ca="1" si="30"/>
        <v>4996.9448006584589</v>
      </c>
      <c r="M122">
        <f t="shared" ca="1" si="30"/>
        <v>4994.8806339520897</v>
      </c>
      <c r="N122">
        <f t="shared" ca="1" si="30"/>
        <v>4991.6551554614043</v>
      </c>
      <c r="O122">
        <f t="shared" ca="1" si="30"/>
        <v>4986.7370703363713</v>
      </c>
      <c r="P122">
        <f t="shared" ca="1" si="30"/>
        <v>4979.4139525887422</v>
      </c>
      <c r="Q122">
        <f t="shared" ca="1" si="30"/>
        <v>4968.7628916584599</v>
      </c>
      <c r="R122">
        <f t="shared" ca="1" si="30"/>
        <v>4953.639517495365</v>
      </c>
      <c r="S122">
        <f t="shared" ca="1" si="30"/>
        <v>4932.7142757667852</v>
      </c>
      <c r="T122">
        <f t="shared" ca="1" si="30"/>
        <v>4904.6190360372948</v>
      </c>
      <c r="U122">
        <f t="shared" ca="1" si="27"/>
        <v>4868.3439314610559</v>
      </c>
      <c r="V122">
        <f t="shared" ca="1" si="27"/>
        <v>4824.1956917211328</v>
      </c>
      <c r="W122">
        <f t="shared" ca="1" si="27"/>
        <v>4776.0048265105715</v>
      </c>
      <c r="X122">
        <f t="shared" ca="1" si="27"/>
        <v>4736.0768853833351</v>
      </c>
      <c r="Y122">
        <f t="shared" ca="1" si="31"/>
        <v>4736.0768853833351</v>
      </c>
    </row>
    <row r="123" spans="1:25" x14ac:dyDescent="0.25">
      <c r="A123">
        <f t="shared" si="28"/>
        <v>71</v>
      </c>
      <c r="B123">
        <f t="shared" si="29"/>
        <v>7.1</v>
      </c>
      <c r="D123">
        <f t="shared" si="26"/>
        <v>5000</v>
      </c>
      <c r="E123">
        <f t="shared" ca="1" si="30"/>
        <v>4999.9865134282245</v>
      </c>
      <c r="F123">
        <f t="shared" ca="1" si="30"/>
        <v>4999.9553448355118</v>
      </c>
      <c r="G123">
        <f t="shared" ca="1" si="30"/>
        <v>4999.8907418949084</v>
      </c>
      <c r="H123">
        <f t="shared" ca="1" si="30"/>
        <v>4999.7658832056813</v>
      </c>
      <c r="I123">
        <f t="shared" ca="1" si="30"/>
        <v>4999.5366273140862</v>
      </c>
      <c r="J123">
        <f t="shared" ca="1" si="30"/>
        <v>4999.1325499973636</v>
      </c>
      <c r="K123">
        <f t="shared" ca="1" si="30"/>
        <v>4998.4445194718455</v>
      </c>
      <c r="L123">
        <f t="shared" ca="1" si="30"/>
        <v>4997.3080734793457</v>
      </c>
      <c r="M123">
        <f t="shared" ca="1" si="30"/>
        <v>4995.4820303067772</v>
      </c>
      <c r="N123">
        <f t="shared" ca="1" si="30"/>
        <v>4992.6221932753106</v>
      </c>
      <c r="O123">
        <f t="shared" ca="1" si="30"/>
        <v>4988.2508766087731</v>
      </c>
      <c r="P123">
        <f t="shared" ca="1" si="30"/>
        <v>4981.7246487871889</v>
      </c>
      <c r="Q123">
        <f t="shared" ca="1" si="30"/>
        <v>4972.2059475198275</v>
      </c>
      <c r="R123">
        <f t="shared" ca="1" si="30"/>
        <v>4958.6508937228145</v>
      </c>
      <c r="S123">
        <f t="shared" ca="1" si="30"/>
        <v>4939.8399612776866</v>
      </c>
      <c r="T123">
        <f t="shared" ca="1" si="30"/>
        <v>4914.5098403146167</v>
      </c>
      <c r="U123">
        <f t="shared" ca="1" si="27"/>
        <v>4881.7154891832251</v>
      </c>
      <c r="V123">
        <f t="shared" ca="1" si="27"/>
        <v>4841.7079297302826</v>
      </c>
      <c r="W123">
        <f t="shared" ca="1" si="27"/>
        <v>4797.9547971043048</v>
      </c>
      <c r="X123">
        <f t="shared" ca="1" si="27"/>
        <v>4761.6599721417042</v>
      </c>
      <c r="Y123">
        <f t="shared" ca="1" si="31"/>
        <v>4761.6599721417042</v>
      </c>
    </row>
    <row r="124" spans="1:25" x14ac:dyDescent="0.25">
      <c r="A124">
        <f t="shared" si="28"/>
        <v>72</v>
      </c>
      <c r="B124">
        <f t="shared" si="29"/>
        <v>7.2</v>
      </c>
      <c r="D124">
        <f t="shared" si="26"/>
        <v>5000</v>
      </c>
      <c r="E124">
        <f t="shared" ca="1" si="30"/>
        <v>4999.9881857574937</v>
      </c>
      <c r="F124">
        <f t="shared" ca="1" si="30"/>
        <v>4999.960871053273</v>
      </c>
      <c r="G124">
        <f t="shared" ca="1" si="30"/>
        <v>4999.9042180533761</v>
      </c>
      <c r="H124">
        <f t="shared" ca="1" si="30"/>
        <v>4999.7946250947316</v>
      </c>
      <c r="I124">
        <f t="shared" ca="1" si="30"/>
        <v>4999.5931716990362</v>
      </c>
      <c r="J124">
        <f t="shared" ca="1" si="30"/>
        <v>4999.2376192714737</v>
      </c>
      <c r="K124">
        <f t="shared" ca="1" si="30"/>
        <v>4998.6312659173927</v>
      </c>
      <c r="L124">
        <f t="shared" ca="1" si="30"/>
        <v>4997.6279477593052</v>
      </c>
      <c r="M124">
        <f t="shared" ca="1" si="30"/>
        <v>4996.0126066809989</v>
      </c>
      <c r="N124">
        <f t="shared" ca="1" si="30"/>
        <v>4993.4772042932436</v>
      </c>
      <c r="O124">
        <f t="shared" ca="1" si="30"/>
        <v>4989.5925266258164</v>
      </c>
      <c r="P124">
        <f t="shared" ca="1" si="30"/>
        <v>4983.7779352442822</v>
      </c>
      <c r="Q124">
        <f t="shared" ca="1" si="30"/>
        <v>4975.2741234669102</v>
      </c>
      <c r="R124">
        <f t="shared" ca="1" si="30"/>
        <v>4963.1301331938921</v>
      </c>
      <c r="S124">
        <f t="shared" ca="1" si="30"/>
        <v>4946.229191335774</v>
      </c>
      <c r="T124">
        <f t="shared" ca="1" si="30"/>
        <v>4923.4072027847897</v>
      </c>
      <c r="U124">
        <f t="shared" ca="1" si="27"/>
        <v>4893.782627568281</v>
      </c>
      <c r="V124">
        <f t="shared" ca="1" si="27"/>
        <v>4857.5593300328674</v>
      </c>
      <c r="W124">
        <f t="shared" ca="1" si="27"/>
        <v>4817.873696212584</v>
      </c>
      <c r="X124">
        <f t="shared" ca="1" si="27"/>
        <v>4784.9152071897406</v>
      </c>
      <c r="Y124">
        <f t="shared" ca="1" si="31"/>
        <v>4784.9152071897406</v>
      </c>
    </row>
    <row r="125" spans="1:25" x14ac:dyDescent="0.25">
      <c r="A125">
        <f t="shared" si="28"/>
        <v>73</v>
      </c>
      <c r="B125">
        <f t="shared" si="29"/>
        <v>7.3</v>
      </c>
      <c r="D125">
        <f t="shared" si="26"/>
        <v>5000</v>
      </c>
      <c r="E125">
        <f t="shared" ca="1" si="30"/>
        <v>4999.9896482582635</v>
      </c>
      <c r="F125">
        <f t="shared" ca="1" si="30"/>
        <v>4999.9657054794407</v>
      </c>
      <c r="G125">
        <f t="shared" ca="1" si="30"/>
        <v>4999.9160136778701</v>
      </c>
      <c r="H125">
        <f t="shared" ca="1" si="30"/>
        <v>4999.8198020707578</v>
      </c>
      <c r="I125">
        <f t="shared" ca="1" si="30"/>
        <v>4999.6427517617167</v>
      </c>
      <c r="J125">
        <f t="shared" ca="1" si="30"/>
        <v>4999.329859206111</v>
      </c>
      <c r="K125">
        <f t="shared" ca="1" si="30"/>
        <v>4998.7954450945172</v>
      </c>
      <c r="L125">
        <f t="shared" ca="1" si="30"/>
        <v>4997.909633431992</v>
      </c>
      <c r="M125">
        <f t="shared" ca="1" si="30"/>
        <v>4996.4807194798705</v>
      </c>
      <c r="N125">
        <f t="shared" ca="1" si="30"/>
        <v>4994.2331467570457</v>
      </c>
      <c r="O125">
        <f t="shared" ca="1" si="30"/>
        <v>4990.781485516768</v>
      </c>
      <c r="P125">
        <f t="shared" ca="1" si="30"/>
        <v>4985.6021715597435</v>
      </c>
      <c r="Q125">
        <f t="shared" ca="1" si="30"/>
        <v>4978.0075254987541</v>
      </c>
      <c r="R125">
        <f t="shared" ca="1" si="30"/>
        <v>4967.1323119842264</v>
      </c>
      <c r="S125">
        <f t="shared" ca="1" si="30"/>
        <v>4951.9554201394612</v>
      </c>
      <c r="T125">
        <f t="shared" ca="1" si="30"/>
        <v>4931.406251660077</v>
      </c>
      <c r="U125">
        <f t="shared" ca="1" si="27"/>
        <v>4904.6649086191946</v>
      </c>
      <c r="V125">
        <f t="shared" ca="1" si="27"/>
        <v>4871.8954810381965</v>
      </c>
      <c r="W125">
        <f t="shared" ca="1" si="27"/>
        <v>4835.9323875869541</v>
      </c>
      <c r="X125">
        <f t="shared" ca="1" si="27"/>
        <v>4806.032746944903</v>
      </c>
      <c r="Y125">
        <f t="shared" ca="1" si="31"/>
        <v>4806.032746944903</v>
      </c>
    </row>
    <row r="126" spans="1:25" x14ac:dyDescent="0.25">
      <c r="A126">
        <f t="shared" si="28"/>
        <v>74</v>
      </c>
      <c r="B126">
        <f t="shared" si="29"/>
        <v>7.4</v>
      </c>
      <c r="D126">
        <f t="shared" si="26"/>
        <v>5000</v>
      </c>
      <c r="E126">
        <f t="shared" ca="1" si="30"/>
        <v>4999.9909276128092</v>
      </c>
      <c r="F126">
        <f t="shared" ca="1" si="30"/>
        <v>4999.9699358514199</v>
      </c>
      <c r="G126">
        <f t="shared" ca="1" si="30"/>
        <v>4999.9263409610894</v>
      </c>
      <c r="H126">
        <f t="shared" ca="1" si="30"/>
        <v>4999.8418614455841</v>
      </c>
      <c r="I126">
        <f t="shared" ca="1" si="30"/>
        <v>4999.6862342596505</v>
      </c>
      <c r="J126">
        <f t="shared" ca="1" si="30"/>
        <v>4999.4108504125043</v>
      </c>
      <c r="K126">
        <f t="shared" ca="1" si="30"/>
        <v>4998.9398036475086</v>
      </c>
      <c r="L126">
        <f t="shared" ca="1" si="30"/>
        <v>4998.1577119747299</v>
      </c>
      <c r="M126">
        <f t="shared" ca="1" si="30"/>
        <v>4996.8937379834533</v>
      </c>
      <c r="N126">
        <f t="shared" ca="1" si="30"/>
        <v>4994.9014852328019</v>
      </c>
      <c r="O126">
        <f t="shared" ca="1" si="30"/>
        <v>4991.8350379455651</v>
      </c>
      <c r="P126">
        <f t="shared" ca="1" si="30"/>
        <v>4987.2226447271769</v>
      </c>
      <c r="Q126">
        <f t="shared" ca="1" si="30"/>
        <v>4980.4420804652245</v>
      </c>
      <c r="R126">
        <f t="shared" ca="1" si="30"/>
        <v>4970.7070235091123</v>
      </c>
      <c r="S126">
        <f t="shared" ca="1" si="30"/>
        <v>4957.0851725080875</v>
      </c>
      <c r="T126">
        <f t="shared" ca="1" si="30"/>
        <v>4938.5936910472483</v>
      </c>
      <c r="U126">
        <f t="shared" ca="1" si="27"/>
        <v>4914.4720580483236</v>
      </c>
      <c r="V126">
        <f t="shared" ca="1" si="27"/>
        <v>4884.8509464967337</v>
      </c>
      <c r="W126">
        <f t="shared" ca="1" si="27"/>
        <v>4852.2898538924319</v>
      </c>
      <c r="X126">
        <f t="shared" ca="1" si="27"/>
        <v>4825.1903864072556</v>
      </c>
      <c r="Y126">
        <f t="shared" ca="1" si="31"/>
        <v>4825.1903864072556</v>
      </c>
    </row>
    <row r="127" spans="1:25" x14ac:dyDescent="0.25">
      <c r="A127">
        <f t="shared" si="28"/>
        <v>75</v>
      </c>
      <c r="B127">
        <f t="shared" si="29"/>
        <v>7.5</v>
      </c>
      <c r="D127">
        <f t="shared" si="26"/>
        <v>5000</v>
      </c>
      <c r="E127">
        <f t="shared" ca="1" si="30"/>
        <v>4999.9920470584611</v>
      </c>
      <c r="F127">
        <f t="shared" ca="1" si="30"/>
        <v>4999.9736386134573</v>
      </c>
      <c r="G127">
        <f t="shared" ca="1" si="30"/>
        <v>4999.935384923263</v>
      </c>
      <c r="H127">
        <f t="shared" ca="1" si="30"/>
        <v>4999.8611936660845</v>
      </c>
      <c r="I127">
        <f t="shared" ca="1" si="30"/>
        <v>4999.7243768078524</v>
      </c>
      <c r="J127">
        <f t="shared" ca="1" si="30"/>
        <v>4999.4819768250436</v>
      </c>
      <c r="K127">
        <f t="shared" ca="1" si="30"/>
        <v>4999.0667513543249</v>
      </c>
      <c r="L127">
        <f t="shared" ca="1" si="30"/>
        <v>4998.3762125504836</v>
      </c>
      <c r="M127">
        <f t="shared" ca="1" si="30"/>
        <v>4997.2581608981309</v>
      </c>
      <c r="N127">
        <f t="shared" ca="1" si="30"/>
        <v>4995.4923616155002</v>
      </c>
      <c r="O127">
        <f t="shared" ca="1" si="30"/>
        <v>4992.7685286859887</v>
      </c>
      <c r="P127">
        <f t="shared" ca="1" si="30"/>
        <v>4988.6618933463305</v>
      </c>
      <c r="Q127">
        <f t="shared" ca="1" si="30"/>
        <v>4982.6099536137253</v>
      </c>
      <c r="R127">
        <f t="shared" ca="1" si="30"/>
        <v>4973.8988902542942</v>
      </c>
      <c r="S127">
        <f t="shared" ca="1" si="30"/>
        <v>4961.6786366363403</v>
      </c>
      <c r="T127">
        <f t="shared" ca="1" si="30"/>
        <v>4945.0484429173121</v>
      </c>
      <c r="U127">
        <f t="shared" ca="1" si="27"/>
        <v>4923.304604403248</v>
      </c>
      <c r="V127">
        <f t="shared" ca="1" si="27"/>
        <v>4896.5498354375195</v>
      </c>
      <c r="W127">
        <f t="shared" ca="1" si="27"/>
        <v>4867.0936380511466</v>
      </c>
      <c r="X127">
        <f t="shared" ca="1" si="27"/>
        <v>4842.5538669225571</v>
      </c>
      <c r="Y127">
        <f t="shared" ca="1" si="31"/>
        <v>4842.5538669225571</v>
      </c>
    </row>
    <row r="128" spans="1:25" x14ac:dyDescent="0.25">
      <c r="A128">
        <f t="shared" si="28"/>
        <v>76</v>
      </c>
      <c r="B128">
        <f t="shared" si="29"/>
        <v>7.6</v>
      </c>
      <c r="D128">
        <f t="shared" si="26"/>
        <v>5000</v>
      </c>
      <c r="E128">
        <f t="shared" ca="1" si="30"/>
        <v>4999.9930268401213</v>
      </c>
      <c r="F128">
        <f t="shared" ca="1" si="30"/>
        <v>4999.9768803948054</v>
      </c>
      <c r="G128">
        <f t="shared" ca="1" si="30"/>
        <v>4999.9433069476245</v>
      </c>
      <c r="H128">
        <f t="shared" ca="1" si="30"/>
        <v>4999.8781396504301</v>
      </c>
      <c r="I128">
        <f t="shared" ca="1" si="30"/>
        <v>4999.7578418030216</v>
      </c>
      <c r="J128">
        <f t="shared" ca="1" si="30"/>
        <v>4999.5444504425077</v>
      </c>
      <c r="K128">
        <f t="shared" ca="1" si="30"/>
        <v>4999.1784027786916</v>
      </c>
      <c r="L128">
        <f t="shared" ca="1" si="30"/>
        <v>4998.5686788930325</v>
      </c>
      <c r="M128">
        <f t="shared" ca="1" si="30"/>
        <v>4997.5797191915381</v>
      </c>
      <c r="N128">
        <f t="shared" ca="1" si="30"/>
        <v>4996.0147467989236</v>
      </c>
      <c r="O128">
        <f t="shared" ca="1" si="30"/>
        <v>4993.5955773211326</v>
      </c>
      <c r="P128">
        <f t="shared" ca="1" si="30"/>
        <v>4989.9399991149585</v>
      </c>
      <c r="Q128">
        <f t="shared" ca="1" si="30"/>
        <v>4984.5399273920793</v>
      </c>
      <c r="R128">
        <f t="shared" ca="1" si="30"/>
        <v>4976.7480332760251</v>
      </c>
      <c r="S128">
        <f t="shared" ca="1" si="30"/>
        <v>4965.7902159382656</v>
      </c>
      <c r="T128">
        <f t="shared" ca="1" si="30"/>
        <v>4950.8422569056038</v>
      </c>
      <c r="U128">
        <f t="shared" ca="1" si="27"/>
        <v>4931.2545045450361</v>
      </c>
      <c r="V128">
        <f t="shared" ca="1" si="27"/>
        <v>4907.1063876847038</v>
      </c>
      <c r="W128">
        <f t="shared" ca="1" si="27"/>
        <v>4880.4803371129738</v>
      </c>
      <c r="X128">
        <f t="shared" ca="1" si="27"/>
        <v>4858.2772695345939</v>
      </c>
      <c r="Y128">
        <f t="shared" ca="1" si="31"/>
        <v>4858.2772695345939</v>
      </c>
    </row>
    <row r="129" spans="1:25" x14ac:dyDescent="0.25">
      <c r="A129">
        <f t="shared" si="28"/>
        <v>77</v>
      </c>
      <c r="B129">
        <f t="shared" si="29"/>
        <v>7.7</v>
      </c>
      <c r="D129">
        <f t="shared" si="26"/>
        <v>5000</v>
      </c>
      <c r="E129">
        <f t="shared" ca="1" si="30"/>
        <v>4999.9938846021578</v>
      </c>
      <c r="F129">
        <f t="shared" ca="1" si="30"/>
        <v>4999.9797192907117</v>
      </c>
      <c r="G129">
        <f t="shared" ca="1" si="30"/>
        <v>4999.9502478475151</v>
      </c>
      <c r="H129">
        <f t="shared" ca="1" si="30"/>
        <v>4999.8929971620346</v>
      </c>
      <c r="I129">
        <f t="shared" ca="1" si="30"/>
        <v>4999.7872085452054</v>
      </c>
      <c r="J129">
        <f t="shared" ca="1" si="30"/>
        <v>4999.5993329195599</v>
      </c>
      <c r="K129">
        <f t="shared" ca="1" si="30"/>
        <v>4999.2766137286944</v>
      </c>
      <c r="L129">
        <f t="shared" ca="1" si="30"/>
        <v>4998.7382280624797</v>
      </c>
      <c r="M129">
        <f t="shared" ca="1" si="30"/>
        <v>4997.8634668122995</v>
      </c>
      <c r="N129">
        <f t="shared" ca="1" si="30"/>
        <v>4996.4765751481473</v>
      </c>
      <c r="O129">
        <f t="shared" ca="1" si="30"/>
        <v>4994.3282697277309</v>
      </c>
      <c r="P129">
        <f t="shared" ca="1" si="30"/>
        <v>4991.0748486391367</v>
      </c>
      <c r="Q129">
        <f t="shared" ca="1" si="30"/>
        <v>4986.2577445873494</v>
      </c>
      <c r="R129">
        <f t="shared" ca="1" si="30"/>
        <v>4979.290501999757</v>
      </c>
      <c r="S129">
        <f t="shared" ca="1" si="30"/>
        <v>4969.4690410892326</v>
      </c>
      <c r="T129">
        <f t="shared" ca="1" si="30"/>
        <v>4956.0402864830457</v>
      </c>
      <c r="U129">
        <f t="shared" ca="1" si="27"/>
        <v>4938.4057501460275</v>
      </c>
      <c r="V129">
        <f t="shared" ca="1" si="27"/>
        <v>4916.6255644878283</v>
      </c>
      <c r="W129">
        <f t="shared" ca="1" si="27"/>
        <v>4892.5761323718316</v>
      </c>
      <c r="X129">
        <f t="shared" ca="1" si="27"/>
        <v>4872.5034727427565</v>
      </c>
      <c r="Y129">
        <f t="shared" ca="1" si="31"/>
        <v>4872.5034727427565</v>
      </c>
    </row>
    <row r="130" spans="1:25" x14ac:dyDescent="0.25">
      <c r="A130">
        <f t="shared" si="28"/>
        <v>78</v>
      </c>
      <c r="B130">
        <f t="shared" si="29"/>
        <v>7.8</v>
      </c>
      <c r="D130">
        <f t="shared" si="26"/>
        <v>5000</v>
      </c>
      <c r="E130">
        <f t="shared" ca="1" si="30"/>
        <v>4999.9946357279896</v>
      </c>
      <c r="F130">
        <f t="shared" ca="1" si="30"/>
        <v>4999.9822059730932</v>
      </c>
      <c r="G130">
        <f t="shared" ca="1" si="30"/>
        <v>4999.9563305284364</v>
      </c>
      <c r="H130">
        <f t="shared" ca="1" si="30"/>
        <v>4999.9060263498441</v>
      </c>
      <c r="I130">
        <f t="shared" ca="1" si="30"/>
        <v>4999.8129837940605</v>
      </c>
      <c r="J130">
        <f t="shared" ca="1" si="30"/>
        <v>4999.6475544147288</v>
      </c>
      <c r="K130">
        <f t="shared" ca="1" si="30"/>
        <v>4999.3630131748978</v>
      </c>
      <c r="L130">
        <f t="shared" ca="1" si="30"/>
        <v>4998.8876020612597</v>
      </c>
      <c r="M130">
        <f t="shared" ca="1" si="30"/>
        <v>4998.1138607118846</v>
      </c>
      <c r="N130">
        <f t="shared" ca="1" si="30"/>
        <v>4996.8848636854627</v>
      </c>
      <c r="O130">
        <f t="shared" ca="1" si="30"/>
        <v>4994.977328755308</v>
      </c>
      <c r="P130">
        <f t="shared" ca="1" si="30"/>
        <v>4992.0823683676263</v>
      </c>
      <c r="Q130">
        <f t="shared" ca="1" si="30"/>
        <v>4987.7864187310852</v>
      </c>
      <c r="R130">
        <f t="shared" ca="1" si="30"/>
        <v>4981.5586668817832</v>
      </c>
      <c r="S130">
        <f t="shared" ca="1" si="30"/>
        <v>4972.7594437106354</v>
      </c>
      <c r="T130">
        <f t="shared" ca="1" si="30"/>
        <v>4960.7016308184157</v>
      </c>
      <c r="U130">
        <f t="shared" ca="1" si="27"/>
        <v>4944.8349512086679</v>
      </c>
      <c r="V130">
        <f t="shared" ca="1" si="27"/>
        <v>4925.2036357886846</v>
      </c>
      <c r="W130">
        <f t="shared" ca="1" si="27"/>
        <v>4903.4973420766082</v>
      </c>
      <c r="X130">
        <f t="shared" ca="1" si="27"/>
        <v>4885.3646566221214</v>
      </c>
      <c r="Y130">
        <f t="shared" ca="1" si="31"/>
        <v>4885.3646566221214</v>
      </c>
    </row>
    <row r="131" spans="1:25" x14ac:dyDescent="0.25">
      <c r="A131">
        <f t="shared" si="28"/>
        <v>79</v>
      </c>
      <c r="B131">
        <f t="shared" si="29"/>
        <v>7.9</v>
      </c>
      <c r="D131">
        <f t="shared" si="26"/>
        <v>5000</v>
      </c>
      <c r="E131">
        <f t="shared" ca="1" si="30"/>
        <v>4999.9952936345044</v>
      </c>
      <c r="F131">
        <f t="shared" ca="1" si="30"/>
        <v>4999.9843846540234</v>
      </c>
      <c r="G131">
        <f t="shared" ca="1" si="30"/>
        <v>4999.9616622996282</v>
      </c>
      <c r="H131">
        <f t="shared" ca="1" si="30"/>
        <v>4999.9174545659525</v>
      </c>
      <c r="I131">
        <f t="shared" ca="1" si="30"/>
        <v>4999.8356109651604</v>
      </c>
      <c r="J131">
        <f t="shared" ca="1" si="30"/>
        <v>4999.6899300479627</v>
      </c>
      <c r="K131">
        <f t="shared" ca="1" si="30"/>
        <v>4999.4390311982424</v>
      </c>
      <c r="L131">
        <f t="shared" ca="1" si="30"/>
        <v>4999.0192131803096</v>
      </c>
      <c r="M131">
        <f t="shared" ca="1" si="30"/>
        <v>4998.3348314225987</v>
      </c>
      <c r="N131">
        <f t="shared" ca="1" si="30"/>
        <v>4997.2458176959417</v>
      </c>
      <c r="O131">
        <f t="shared" ca="1" si="30"/>
        <v>4995.5522662787316</v>
      </c>
      <c r="P131">
        <f t="shared" ca="1" si="30"/>
        <v>4992.9767352303315</v>
      </c>
      <c r="Q131">
        <f t="shared" ca="1" si="30"/>
        <v>4989.1465145395923</v>
      </c>
      <c r="R131">
        <f t="shared" ca="1" si="30"/>
        <v>4983.5815774824569</v>
      </c>
      <c r="S131">
        <f t="shared" ca="1" si="30"/>
        <v>4975.7013933842854</v>
      </c>
      <c r="T131">
        <f t="shared" ca="1" si="30"/>
        <v>4964.8798422710488</v>
      </c>
      <c r="U131">
        <f t="shared" ca="1" si="27"/>
        <v>4950.6118937316824</v>
      </c>
      <c r="V131">
        <f t="shared" ca="1" si="27"/>
        <v>4932.928757360386</v>
      </c>
      <c r="W131">
        <f t="shared" ca="1" si="27"/>
        <v>4913.350985418806</v>
      </c>
      <c r="X131">
        <f t="shared" ca="1" si="27"/>
        <v>4896.9828380772105</v>
      </c>
      <c r="Y131">
        <f t="shared" ca="1" si="31"/>
        <v>4896.9828380772105</v>
      </c>
    </row>
    <row r="132" spans="1:25" x14ac:dyDescent="0.25">
      <c r="A132">
        <f t="shared" si="28"/>
        <v>80</v>
      </c>
      <c r="B132">
        <f t="shared" si="29"/>
        <v>8</v>
      </c>
      <c r="D132">
        <f t="shared" si="26"/>
        <v>5000</v>
      </c>
      <c r="E132">
        <f t="shared" ca="1" si="30"/>
        <v>4999.9958700274174</v>
      </c>
      <c r="F132">
        <f t="shared" ca="1" si="30"/>
        <v>4999.9862939219374</v>
      </c>
      <c r="G132">
        <f t="shared" ca="1" si="30"/>
        <v>4999.9663368822021</v>
      </c>
      <c r="H132">
        <f t="shared" ca="1" si="30"/>
        <v>4999.9274805565474</v>
      </c>
      <c r="I132">
        <f t="shared" ca="1" si="30"/>
        <v>4999.8554781442672</v>
      </c>
      <c r="J132">
        <f t="shared" ca="1" si="30"/>
        <v>4999.7271742747844</v>
      </c>
      <c r="K132">
        <f t="shared" ca="1" si="30"/>
        <v>4999.505923465761</v>
      </c>
      <c r="L132">
        <f t="shared" ca="1" si="30"/>
        <v>4999.1351838391747</v>
      </c>
      <c r="M132">
        <f t="shared" ca="1" si="30"/>
        <v>4998.529845300508</v>
      </c>
      <c r="N132">
        <f t="shared" ca="1" si="30"/>
        <v>4997.564924274754</v>
      </c>
      <c r="O132">
        <f t="shared" ca="1" si="30"/>
        <v>4996.0615185898578</v>
      </c>
      <c r="P132">
        <f t="shared" ca="1" si="30"/>
        <v>4993.770565345817</v>
      </c>
      <c r="Q132">
        <f t="shared" ca="1" si="30"/>
        <v>4990.356400987831</v>
      </c>
      <c r="R132">
        <f t="shared" ca="1" si="30"/>
        <v>4985.3852884478811</v>
      </c>
      <c r="S132">
        <f t="shared" ca="1" si="30"/>
        <v>4978.3308998448692</v>
      </c>
      <c r="T132">
        <f t="shared" ca="1" si="30"/>
        <v>4968.623399944071</v>
      </c>
      <c r="U132">
        <f t="shared" ca="1" si="27"/>
        <v>4955.800069582453</v>
      </c>
      <c r="V132">
        <f t="shared" ca="1" si="27"/>
        <v>4939.8815325290298</v>
      </c>
      <c r="W132">
        <f t="shared" ca="1" si="27"/>
        <v>4922.2353485221402</v>
      </c>
      <c r="X132">
        <f t="shared" ca="1" si="27"/>
        <v>4907.4704245064586</v>
      </c>
      <c r="Y132">
        <f t="shared" ca="1" si="31"/>
        <v>4907.4704245064586</v>
      </c>
    </row>
    <row r="133" spans="1:25" x14ac:dyDescent="0.25">
      <c r="A133">
        <f t="shared" si="28"/>
        <v>81</v>
      </c>
      <c r="B133">
        <f t="shared" si="29"/>
        <v>8.1</v>
      </c>
      <c r="D133">
        <f t="shared" si="26"/>
        <v>5000</v>
      </c>
      <c r="E133">
        <f t="shared" ca="1" si="30"/>
        <v>4999.9963751228934</v>
      </c>
      <c r="F133">
        <f t="shared" ca="1" si="30"/>
        <v>4999.9879674677022</v>
      </c>
      <c r="G133">
        <f t="shared" ca="1" si="30"/>
        <v>4999.9704361544382</v>
      </c>
      <c r="H133">
        <f t="shared" ca="1" si="30"/>
        <v>4999.9362781091168</v>
      </c>
      <c r="I133">
        <f t="shared" ca="1" si="30"/>
        <v>4999.8729250738734</v>
      </c>
      <c r="J133">
        <f t="shared" ca="1" si="30"/>
        <v>4999.7599134440652</v>
      </c>
      <c r="K133">
        <f t="shared" ca="1" si="30"/>
        <v>4999.5647926692191</v>
      </c>
      <c r="L133">
        <f t="shared" ca="1" si="30"/>
        <v>4999.2373815906676</v>
      </c>
      <c r="M133">
        <f t="shared" ca="1" si="30"/>
        <v>4998.7019594134799</v>
      </c>
      <c r="N133">
        <f t="shared" ca="1" si="30"/>
        <v>4997.8470351726928</v>
      </c>
      <c r="O133">
        <f t="shared" ca="1" si="30"/>
        <v>4996.5125668990186</v>
      </c>
      <c r="P133">
        <f t="shared" ca="1" si="30"/>
        <v>4994.4750829592494</v>
      </c>
      <c r="Q133">
        <f t="shared" ca="1" si="30"/>
        <v>4991.432479443095</v>
      </c>
      <c r="R133">
        <f t="shared" ca="1" si="30"/>
        <v>4986.9931558171429</v>
      </c>
      <c r="S133">
        <f t="shared" ca="1" si="30"/>
        <v>4980.6803822972188</v>
      </c>
      <c r="T133">
        <f t="shared" ref="T133:X148" ca="1" si="32">T132+($E$5/($M$6*$I$5)*(($I$6*T$37)*(U132-T132)/$I$5))-($E$5/($M$6*$I$5)*(($I$6*S$37)*(T132-S132)/$I$5))+($E$5/($M$6*$I$5)*((S$37*S132)-(T$37*T132)))</f>
        <v>4971.9761501068679</v>
      </c>
      <c r="U133">
        <f t="shared" ca="1" si="32"/>
        <v>4960.4571774050819</v>
      </c>
      <c r="V133">
        <f t="shared" ca="1" si="32"/>
        <v>4946.1355544427824</v>
      </c>
      <c r="W133">
        <f t="shared" ca="1" si="32"/>
        <v>4930.2405449417911</v>
      </c>
      <c r="X133">
        <f t="shared" ca="1" si="32"/>
        <v>4916.930775363774</v>
      </c>
      <c r="Y133">
        <f t="shared" ca="1" si="31"/>
        <v>4916.930775363774</v>
      </c>
    </row>
    <row r="134" spans="1:25" x14ac:dyDescent="0.25">
      <c r="A134">
        <f t="shared" si="28"/>
        <v>82</v>
      </c>
      <c r="B134">
        <f t="shared" si="29"/>
        <v>8.1999999999999993</v>
      </c>
      <c r="D134">
        <f t="shared" si="26"/>
        <v>5000</v>
      </c>
      <c r="E134">
        <f t="shared" ref="E134:T149" ca="1" si="33">E133+($E$5/($M$6*$I$5)*(($I$6*E$37)*(F133-E133)/$I$5))-($E$5/($M$6*$I$5)*(($I$6*D$37)*(E133-D133)/$I$5))+($E$5/($M$6*$I$5)*((D$37*D133)-(E$37*E133)))</f>
        <v>4999.9968178399549</v>
      </c>
      <c r="F134">
        <f t="shared" ca="1" si="33"/>
        <v>4999.9894347153604</v>
      </c>
      <c r="G134">
        <f t="shared" ca="1" si="33"/>
        <v>4999.9740316692751</v>
      </c>
      <c r="H134">
        <f t="shared" ca="1" si="33"/>
        <v>4999.9439992276721</v>
      </c>
      <c r="I134">
        <f t="shared" ca="1" si="33"/>
        <v>4999.8882492457979</v>
      </c>
      <c r="J134">
        <f t="shared" ca="1" si="33"/>
        <v>4999.7886967717859</v>
      </c>
      <c r="K134">
        <f t="shared" ca="1" si="33"/>
        <v>4999.6166073067061</v>
      </c>
      <c r="L134">
        <f t="shared" ca="1" si="33"/>
        <v>4999.3274498790634</v>
      </c>
      <c r="M134">
        <f t="shared" ca="1" si="33"/>
        <v>4998.8538699402925</v>
      </c>
      <c r="N134">
        <f t="shared" ca="1" si="33"/>
        <v>4998.0964401478977</v>
      </c>
      <c r="O134">
        <f t="shared" ca="1" si="33"/>
        <v>4996.9120445389917</v>
      </c>
      <c r="P134">
        <f t="shared" ca="1" si="33"/>
        <v>4995.100271581081</v>
      </c>
      <c r="Q134">
        <f t="shared" ca="1" si="33"/>
        <v>4992.3893891129537</v>
      </c>
      <c r="R134">
        <f t="shared" ca="1" si="33"/>
        <v>4988.4261059728178</v>
      </c>
      <c r="S134">
        <f t="shared" ca="1" si="33"/>
        <v>4982.7790078520711</v>
      </c>
      <c r="T134">
        <f t="shared" ca="1" si="32"/>
        <v>4974.9777145821045</v>
      </c>
      <c r="U134">
        <f t="shared" ca="1" si="32"/>
        <v>4964.6355940212861</v>
      </c>
      <c r="V134">
        <f t="shared" ca="1" si="32"/>
        <v>4951.7579259157201</v>
      </c>
      <c r="W134">
        <f t="shared" ca="1" si="32"/>
        <v>4937.4490647205248</v>
      </c>
      <c r="X134">
        <f t="shared" ca="1" si="32"/>
        <v>4925.4587630394535</v>
      </c>
      <c r="Y134">
        <f t="shared" ca="1" si="31"/>
        <v>4925.4587630394535</v>
      </c>
    </row>
    <row r="135" spans="1:25" x14ac:dyDescent="0.25">
      <c r="A135">
        <f t="shared" si="28"/>
        <v>83</v>
      </c>
      <c r="B135">
        <f t="shared" si="29"/>
        <v>8.3000000000000007</v>
      </c>
      <c r="D135">
        <f t="shared" si="26"/>
        <v>5000</v>
      </c>
      <c r="E135">
        <f t="shared" ca="1" si="33"/>
        <v>4999.997205967612</v>
      </c>
      <c r="F135">
        <f t="shared" ca="1" si="33"/>
        <v>4999.9907213702845</v>
      </c>
      <c r="G135">
        <f t="shared" ca="1" si="33"/>
        <v>4999.9771859742832</v>
      </c>
      <c r="H135">
        <f t="shared" ca="1" si="33"/>
        <v>4999.9507768981048</v>
      </c>
      <c r="I135">
        <f t="shared" ca="1" si="33"/>
        <v>4999.9017112158917</v>
      </c>
      <c r="J135">
        <f t="shared" ca="1" si="33"/>
        <v>4999.8140059330353</v>
      </c>
      <c r="K135">
        <f t="shared" ca="1" si="33"/>
        <v>4999.6622181393441</v>
      </c>
      <c r="L135">
        <f t="shared" ca="1" si="33"/>
        <v>4999.406835068804</v>
      </c>
      <c r="M135">
        <f t="shared" ca="1" si="33"/>
        <v>4998.9879548457775</v>
      </c>
      <c r="N135">
        <f t="shared" ca="1" si="33"/>
        <v>4998.316931898632</v>
      </c>
      <c r="O135">
        <f t="shared" ca="1" si="33"/>
        <v>4997.2658323020669</v>
      </c>
      <c r="P135">
        <f t="shared" ca="1" si="33"/>
        <v>4995.6550091183035</v>
      </c>
      <c r="Q135">
        <f t="shared" ca="1" si="33"/>
        <v>4993.2401918939886</v>
      </c>
      <c r="R135">
        <f t="shared" ca="1" si="33"/>
        <v>4989.7028794394955</v>
      </c>
      <c r="S135">
        <f t="shared" ca="1" si="33"/>
        <v>4984.6530010807401</v>
      </c>
      <c r="T135">
        <f t="shared" ca="1" si="32"/>
        <v>4977.6638684019517</v>
      </c>
      <c r="U135">
        <f t="shared" ca="1" si="32"/>
        <v>4968.3828162876162</v>
      </c>
      <c r="V135">
        <f t="shared" ca="1" si="32"/>
        <v>4956.8097547642756</v>
      </c>
      <c r="W135">
        <f t="shared" ca="1" si="32"/>
        <v>4943.936307371484</v>
      </c>
      <c r="X135">
        <f t="shared" ca="1" si="32"/>
        <v>4933.1413261645685</v>
      </c>
      <c r="Y135">
        <f t="shared" ca="1" si="31"/>
        <v>4933.1413261645685</v>
      </c>
    </row>
    <row r="136" spans="1:25" x14ac:dyDescent="0.25">
      <c r="A136">
        <f t="shared" si="28"/>
        <v>84</v>
      </c>
      <c r="B136">
        <f t="shared" si="29"/>
        <v>8.4</v>
      </c>
      <c r="D136">
        <f t="shared" si="26"/>
        <v>5000</v>
      </c>
      <c r="E136">
        <f t="shared" ca="1" si="33"/>
        <v>4999.99754631011</v>
      </c>
      <c r="F136">
        <f t="shared" ca="1" si="33"/>
        <v>4999.9918498957632</v>
      </c>
      <c r="G136">
        <f t="shared" ca="1" si="33"/>
        <v>4999.979953760283</v>
      </c>
      <c r="H136">
        <f t="shared" ca="1" si="33"/>
        <v>4999.9567274974461</v>
      </c>
      <c r="I136">
        <f t="shared" ca="1" si="33"/>
        <v>4999.9135392416601</v>
      </c>
      <c r="J136">
        <f t="shared" ca="1" si="33"/>
        <v>4999.8362634482737</v>
      </c>
      <c r="K136">
        <f t="shared" ca="1" si="33"/>
        <v>4999.7023726133266</v>
      </c>
      <c r="L136">
        <f t="shared" ca="1" si="33"/>
        <v>4999.4768101977706</v>
      </c>
      <c r="M136">
        <f t="shared" ca="1" si="33"/>
        <v>4999.1063115073412</v>
      </c>
      <c r="N136">
        <f t="shared" ca="1" si="33"/>
        <v>4998.5118635329482</v>
      </c>
      <c r="O136">
        <f t="shared" ca="1" si="33"/>
        <v>4997.5791431936632</v>
      </c>
      <c r="P136">
        <f t="shared" ca="1" si="33"/>
        <v>4996.147188624579</v>
      </c>
      <c r="Q136">
        <f t="shared" ca="1" si="33"/>
        <v>4993.9965385454789</v>
      </c>
      <c r="R136">
        <f t="shared" ca="1" si="33"/>
        <v>4990.8402516136439</v>
      </c>
      <c r="S136">
        <f t="shared" ca="1" si="33"/>
        <v>4986.3259266644891</v>
      </c>
      <c r="T136">
        <f t="shared" ca="1" si="32"/>
        <v>4980.0668881841202</v>
      </c>
      <c r="U136">
        <f t="shared" ca="1" si="32"/>
        <v>4971.7418737744156</v>
      </c>
      <c r="V136">
        <f t="shared" ca="1" si="32"/>
        <v>4961.3466232951678</v>
      </c>
      <c r="W136">
        <f t="shared" ca="1" si="32"/>
        <v>4949.7710952834532</v>
      </c>
      <c r="X136">
        <f t="shared" ca="1" si="32"/>
        <v>4940.0580098946775</v>
      </c>
      <c r="Y136">
        <f t="shared" ca="1" si="31"/>
        <v>4940.0580098946775</v>
      </c>
    </row>
    <row r="137" spans="1:25" x14ac:dyDescent="0.25">
      <c r="A137">
        <f t="shared" si="28"/>
        <v>85</v>
      </c>
      <c r="B137">
        <f t="shared" si="29"/>
        <v>8.5</v>
      </c>
      <c r="D137">
        <f t="shared" si="26"/>
        <v>5000</v>
      </c>
      <c r="E137">
        <f t="shared" ca="1" si="33"/>
        <v>4999.9978448131797</v>
      </c>
      <c r="F137">
        <f t="shared" ca="1" si="33"/>
        <v>4999.9928399275532</v>
      </c>
      <c r="G137">
        <f t="shared" ca="1" si="33"/>
        <v>4999.9823828612361</v>
      </c>
      <c r="H137">
        <f t="shared" ca="1" si="33"/>
        <v>4999.9619528936255</v>
      </c>
      <c r="I137">
        <f t="shared" ca="1" si="33"/>
        <v>4999.9239333302494</v>
      </c>
      <c r="J137">
        <f t="shared" ca="1" si="33"/>
        <v>4999.8558400172633</v>
      </c>
      <c r="K137">
        <f t="shared" ca="1" si="33"/>
        <v>4999.7377275010131</v>
      </c>
      <c r="L137">
        <f t="shared" ca="1" si="33"/>
        <v>4999.5384958536251</v>
      </c>
      <c r="M137">
        <f t="shared" ca="1" si="33"/>
        <v>4999.2107898891727</v>
      </c>
      <c r="N137">
        <f t="shared" ca="1" si="33"/>
        <v>4998.6841994246015</v>
      </c>
      <c r="O137">
        <f t="shared" ca="1" si="33"/>
        <v>4997.8565977526587</v>
      </c>
      <c r="P137">
        <f t="shared" ca="1" si="33"/>
        <v>4996.5838261424615</v>
      </c>
      <c r="Q137">
        <f t="shared" ca="1" si="33"/>
        <v>4994.6688179569228</v>
      </c>
      <c r="R137">
        <f t="shared" ca="1" si="33"/>
        <v>4991.8532323821146</v>
      </c>
      <c r="S137">
        <f t="shared" ca="1" si="33"/>
        <v>4987.8189470658608</v>
      </c>
      <c r="T137">
        <f t="shared" ca="1" si="32"/>
        <v>4982.2158727721544</v>
      </c>
      <c r="U137">
        <f t="shared" ca="1" si="32"/>
        <v>4974.7517129457201</v>
      </c>
      <c r="V137">
        <f t="shared" ca="1" si="32"/>
        <v>4965.4190312134351</v>
      </c>
      <c r="W137">
        <f t="shared" ca="1" si="32"/>
        <v>4955.0161649966267</v>
      </c>
      <c r="X137">
        <f t="shared" ca="1" si="32"/>
        <v>4946.2814889716637</v>
      </c>
      <c r="Y137">
        <f t="shared" ca="1" si="31"/>
        <v>4946.2814889716637</v>
      </c>
    </row>
    <row r="138" spans="1:25" x14ac:dyDescent="0.25">
      <c r="A138">
        <f t="shared" si="28"/>
        <v>86</v>
      </c>
      <c r="B138">
        <f t="shared" si="29"/>
        <v>8.6</v>
      </c>
      <c r="D138">
        <f t="shared" si="26"/>
        <v>5000</v>
      </c>
      <c r="E138">
        <f t="shared" ca="1" si="33"/>
        <v>4999.9981066738701</v>
      </c>
      <c r="F138">
        <f t="shared" ca="1" si="33"/>
        <v>4999.9937086345763</v>
      </c>
      <c r="G138">
        <f t="shared" ca="1" si="33"/>
        <v>4999.9845151250029</v>
      </c>
      <c r="H138">
        <f t="shared" ca="1" si="33"/>
        <v>4999.9665422761218</v>
      </c>
      <c r="I138">
        <f t="shared" ca="1" si="33"/>
        <v>4999.9330687728434</v>
      </c>
      <c r="J138">
        <f t="shared" ca="1" si="33"/>
        <v>4999.8730609342056</v>
      </c>
      <c r="K138">
        <f t="shared" ca="1" si="33"/>
        <v>4999.7688599828598</v>
      </c>
      <c r="L138">
        <f t="shared" ca="1" si="33"/>
        <v>4999.5928785232436</v>
      </c>
      <c r="M138">
        <f t="shared" ca="1" si="33"/>
        <v>4999.3030217902397</v>
      </c>
      <c r="N138">
        <f t="shared" ca="1" si="33"/>
        <v>4998.8365602097092</v>
      </c>
      <c r="O138">
        <f t="shared" ca="1" si="33"/>
        <v>4998.1022909681324</v>
      </c>
      <c r="P138">
        <f t="shared" ca="1" si="33"/>
        <v>4996.9711569700412</v>
      </c>
      <c r="Q138">
        <f t="shared" ca="1" si="33"/>
        <v>4995.2662911309753</v>
      </c>
      <c r="R138">
        <f t="shared" ca="1" si="33"/>
        <v>4992.7552464591308</v>
      </c>
      <c r="S138">
        <f t="shared" ca="1" si="33"/>
        <v>4989.1510570828759</v>
      </c>
      <c r="T138">
        <f t="shared" ca="1" si="32"/>
        <v>4984.1370377362591</v>
      </c>
      <c r="U138">
        <f t="shared" ca="1" si="32"/>
        <v>4977.4475537582712</v>
      </c>
      <c r="V138">
        <f t="shared" ca="1" si="32"/>
        <v>4969.072811715997</v>
      </c>
      <c r="W138">
        <f t="shared" ca="1" si="32"/>
        <v>4959.7286345946468</v>
      </c>
      <c r="X138">
        <f t="shared" ca="1" si="32"/>
        <v>4951.8780704192468</v>
      </c>
      <c r="Y138">
        <f t="shared" ca="1" si="31"/>
        <v>4951.8780704192468</v>
      </c>
    </row>
    <row r="139" spans="1:25" x14ac:dyDescent="0.25">
      <c r="A139">
        <f t="shared" si="28"/>
        <v>87</v>
      </c>
      <c r="B139">
        <f t="shared" si="29"/>
        <v>8.6999999999999993</v>
      </c>
      <c r="D139">
        <f t="shared" si="26"/>
        <v>5000</v>
      </c>
      <c r="E139">
        <f t="shared" ca="1" si="33"/>
        <v>4999.9983364360896</v>
      </c>
      <c r="F139">
        <f t="shared" ca="1" si="33"/>
        <v>4999.9944710329291</v>
      </c>
      <c r="G139">
        <f t="shared" ca="1" si="33"/>
        <v>4999.9863871719199</v>
      </c>
      <c r="H139">
        <f t="shared" ca="1" si="33"/>
        <v>4999.9705737525073</v>
      </c>
      <c r="I139">
        <f t="shared" ca="1" si="33"/>
        <v>4999.9410992315152</v>
      </c>
      <c r="J139">
        <f t="shared" ca="1" si="33"/>
        <v>4999.8882117005405</v>
      </c>
      <c r="K139">
        <f t="shared" ca="1" si="33"/>
        <v>4999.7962773641202</v>
      </c>
      <c r="L139">
        <f t="shared" ca="1" si="33"/>
        <v>4999.6408267224269</v>
      </c>
      <c r="M139">
        <f t="shared" ca="1" si="33"/>
        <v>4999.3844466304545</v>
      </c>
      <c r="N139">
        <f t="shared" ca="1" si="33"/>
        <v>4998.9712625938209</v>
      </c>
      <c r="O139">
        <f t="shared" ca="1" si="33"/>
        <v>4998.3198517135161</v>
      </c>
      <c r="P139">
        <f t="shared" ca="1" si="33"/>
        <v>4997.3147215551226</v>
      </c>
      <c r="Q139">
        <f t="shared" ca="1" si="33"/>
        <v>4995.7972113646038</v>
      </c>
      <c r="R139">
        <f t="shared" ca="1" si="33"/>
        <v>4993.5582961451337</v>
      </c>
      <c r="S139">
        <f t="shared" ca="1" si="33"/>
        <v>4990.3392970679461</v>
      </c>
      <c r="T139">
        <f t="shared" ca="1" si="32"/>
        <v>4985.8539853488819</v>
      </c>
      <c r="U139">
        <f t="shared" ca="1" si="32"/>
        <v>4979.8612197745715</v>
      </c>
      <c r="V139">
        <f t="shared" ca="1" si="32"/>
        <v>4972.3495209349348</v>
      </c>
      <c r="W139">
        <f t="shared" ca="1" si="32"/>
        <v>4963.9604461215476</v>
      </c>
      <c r="X139">
        <f t="shared" ca="1" si="32"/>
        <v>4956.9081736184426</v>
      </c>
      <c r="Y139">
        <f t="shared" ca="1" si="31"/>
        <v>4956.9081736184426</v>
      </c>
    </row>
    <row r="140" spans="1:25" x14ac:dyDescent="0.25">
      <c r="A140">
        <f t="shared" si="28"/>
        <v>88</v>
      </c>
      <c r="B140">
        <f t="shared" si="29"/>
        <v>8.8000000000000007</v>
      </c>
      <c r="D140">
        <f t="shared" si="26"/>
        <v>5000</v>
      </c>
      <c r="E140">
        <f t="shared" ca="1" si="33"/>
        <v>4999.9985380737871</v>
      </c>
      <c r="F140">
        <f t="shared" ca="1" si="33"/>
        <v>4999.9951402593088</v>
      </c>
      <c r="G140">
        <f t="shared" ca="1" si="33"/>
        <v>4999.9880310558765</v>
      </c>
      <c r="H140">
        <f t="shared" ca="1" si="33"/>
        <v>4999.9741157413018</v>
      </c>
      <c r="I140">
        <f t="shared" ca="1" si="33"/>
        <v>4999.9481594359713</v>
      </c>
      <c r="J140">
        <f t="shared" ca="1" si="33"/>
        <v>4999.9015429368828</v>
      </c>
      <c r="K140">
        <f t="shared" ca="1" si="33"/>
        <v>4999.8204255959263</v>
      </c>
      <c r="L140">
        <f t="shared" ca="1" si="33"/>
        <v>4999.6831051756571</v>
      </c>
      <c r="M140">
        <f t="shared" ca="1" si="33"/>
        <v>4999.456334184566</v>
      </c>
      <c r="N140">
        <f t="shared" ca="1" si="33"/>
        <v>4999.0903545637475</v>
      </c>
      <c r="O140">
        <f t="shared" ca="1" si="33"/>
        <v>4998.5124955212259</v>
      </c>
      <c r="P140">
        <f t="shared" ca="1" si="33"/>
        <v>4997.6194421017963</v>
      </c>
      <c r="Q140">
        <f t="shared" ca="1" si="33"/>
        <v>4996.2689319813881</v>
      </c>
      <c r="R140">
        <f t="shared" ca="1" si="33"/>
        <v>4994.2731080870572</v>
      </c>
      <c r="S140">
        <f t="shared" ca="1" si="33"/>
        <v>4991.398946505572</v>
      </c>
      <c r="T140">
        <f t="shared" ca="1" si="32"/>
        <v>4987.3879516405714</v>
      </c>
      <c r="U140">
        <f t="shared" ca="1" si="32"/>
        <v>4982.0214430095311</v>
      </c>
      <c r="V140">
        <f t="shared" ca="1" si="32"/>
        <v>4975.2868012103327</v>
      </c>
      <c r="W140">
        <f t="shared" ca="1" si="32"/>
        <v>4967.7587824768279</v>
      </c>
      <c r="X140">
        <f t="shared" ca="1" si="32"/>
        <v>4961.4267862540319</v>
      </c>
      <c r="Y140">
        <f t="shared" ca="1" si="31"/>
        <v>4961.4267862540319</v>
      </c>
    </row>
    <row r="141" spans="1:25" x14ac:dyDescent="0.25">
      <c r="A141">
        <f t="shared" si="28"/>
        <v>89</v>
      </c>
      <c r="B141">
        <f t="shared" si="29"/>
        <v>8.9</v>
      </c>
      <c r="D141">
        <f t="shared" si="26"/>
        <v>5000</v>
      </c>
      <c r="E141">
        <f t="shared" ca="1" si="33"/>
        <v>4999.9987150633606</v>
      </c>
      <c r="F141">
        <f t="shared" ca="1" si="33"/>
        <v>4999.9957278092188</v>
      </c>
      <c r="G141">
        <f t="shared" ca="1" si="33"/>
        <v>4999.9894748406414</v>
      </c>
      <c r="H141">
        <f t="shared" ca="1" si="33"/>
        <v>4999.9772281874848</v>
      </c>
      <c r="I141">
        <f t="shared" ca="1" si="33"/>
        <v>4999.9543675401419</v>
      </c>
      <c r="J141">
        <f t="shared" ca="1" si="33"/>
        <v>4999.913274682569</v>
      </c>
      <c r="K141">
        <f t="shared" ca="1" si="33"/>
        <v>4999.8416967490839</v>
      </c>
      <c r="L141">
        <f t="shared" ca="1" si="33"/>
        <v>4999.7203872827813</v>
      </c>
      <c r="M141">
        <f t="shared" ca="1" si="33"/>
        <v>4999.519804625068</v>
      </c>
      <c r="N141">
        <f t="shared" ca="1" si="33"/>
        <v>4999.1956465312296</v>
      </c>
      <c r="O141">
        <f t="shared" ca="1" si="33"/>
        <v>4998.6830714327934</v>
      </c>
      <c r="P141">
        <f t="shared" ca="1" si="33"/>
        <v>4997.8896908665092</v>
      </c>
      <c r="Q141">
        <f t="shared" ca="1" si="33"/>
        <v>4996.6880028467931</v>
      </c>
      <c r="R141">
        <f t="shared" ca="1" si="33"/>
        <v>4994.9092654999895</v>
      </c>
      <c r="S141">
        <f t="shared" ca="1" si="33"/>
        <v>4992.3436995497559</v>
      </c>
      <c r="T141">
        <f t="shared" ca="1" si="32"/>
        <v>4988.758032112054</v>
      </c>
      <c r="U141">
        <f t="shared" ca="1" si="32"/>
        <v>4983.9541448121672</v>
      </c>
      <c r="V141">
        <f t="shared" ca="1" si="32"/>
        <v>4977.9187189169497</v>
      </c>
      <c r="W141">
        <f t="shared" ca="1" si="32"/>
        <v>4971.1664586845127</v>
      </c>
      <c r="X141">
        <f t="shared" ca="1" si="32"/>
        <v>4965.483895239573</v>
      </c>
      <c r="Y141">
        <f t="shared" ca="1" si="31"/>
        <v>4965.483895239573</v>
      </c>
    </row>
    <row r="142" spans="1:25" x14ac:dyDescent="0.25">
      <c r="A142">
        <f t="shared" si="28"/>
        <v>90</v>
      </c>
      <c r="B142">
        <f t="shared" si="29"/>
        <v>9</v>
      </c>
      <c r="D142">
        <f t="shared" si="26"/>
        <v>5000</v>
      </c>
      <c r="E142">
        <f t="shared" ca="1" si="33"/>
        <v>4999.9988704467505</v>
      </c>
      <c r="F142">
        <f t="shared" ca="1" si="33"/>
        <v>4999.9962437445465</v>
      </c>
      <c r="G142">
        <f t="shared" ca="1" si="33"/>
        <v>4999.9907431024467</v>
      </c>
      <c r="H142">
        <f t="shared" ca="1" si="33"/>
        <v>4999.9799636236012</v>
      </c>
      <c r="I142">
        <f t="shared" ca="1" si="33"/>
        <v>4999.9598271820632</v>
      </c>
      <c r="J142">
        <f t="shared" ca="1" si="33"/>
        <v>4999.9236001600248</v>
      </c>
      <c r="K142">
        <f t="shared" ca="1" si="33"/>
        <v>4999.8604355703883</v>
      </c>
      <c r="L142">
        <f t="shared" ca="1" si="33"/>
        <v>4999.7532660805455</v>
      </c>
      <c r="M142">
        <f t="shared" ca="1" si="33"/>
        <v>4999.5758461927853</v>
      </c>
      <c r="N142">
        <f t="shared" ca="1" si="33"/>
        <v>4999.2887388757808</v>
      </c>
      <c r="O142">
        <f t="shared" ca="1" si="33"/>
        <v>4998.8341035804497</v>
      </c>
      <c r="P142">
        <f t="shared" ca="1" si="33"/>
        <v>4998.1293510225269</v>
      </c>
      <c r="Q142">
        <f t="shared" ca="1" si="33"/>
        <v>4997.0602567860569</v>
      </c>
      <c r="R142">
        <f t="shared" ca="1" si="33"/>
        <v>4995.4753271955415</v>
      </c>
      <c r="S142">
        <f t="shared" ca="1" si="33"/>
        <v>4993.1858240261354</v>
      </c>
      <c r="T142">
        <f t="shared" ca="1" si="32"/>
        <v>4989.9813876331218</v>
      </c>
      <c r="U142">
        <f t="shared" ca="1" si="32"/>
        <v>4985.682694130639</v>
      </c>
      <c r="V142">
        <f t="shared" ca="1" si="32"/>
        <v>4980.2760777535568</v>
      </c>
      <c r="W142">
        <f t="shared" ca="1" si="32"/>
        <v>4974.2222877866216</v>
      </c>
      <c r="X142">
        <f t="shared" ca="1" si="32"/>
        <v>4969.1248922335972</v>
      </c>
      <c r="Y142">
        <f t="shared" ca="1" si="31"/>
        <v>4969.1248922335972</v>
      </c>
    </row>
    <row r="143" spans="1:25" x14ac:dyDescent="0.25">
      <c r="A143">
        <f t="shared" si="28"/>
        <v>91</v>
      </c>
      <c r="B143">
        <f t="shared" si="29"/>
        <v>9.1</v>
      </c>
      <c r="D143">
        <f t="shared" si="26"/>
        <v>5000</v>
      </c>
      <c r="E143">
        <f t="shared" ca="1" si="33"/>
        <v>4999.9990068864117</v>
      </c>
      <c r="F143">
        <f t="shared" ca="1" si="33"/>
        <v>4999.9966968745175</v>
      </c>
      <c r="G143">
        <f t="shared" ca="1" si="33"/>
        <v>4999.9918573684417</v>
      </c>
      <c r="H143">
        <f t="shared" ca="1" si="33"/>
        <v>4999.9823680963091</v>
      </c>
      <c r="I143">
        <f t="shared" ca="1" si="33"/>
        <v>4999.9646292849238</v>
      </c>
      <c r="J143">
        <f t="shared" ca="1" si="33"/>
        <v>4999.9326890712591</v>
      </c>
      <c r="K143">
        <f t="shared" ca="1" si="33"/>
        <v>4999.8769452350061</v>
      </c>
      <c r="L143">
        <f t="shared" ca="1" si="33"/>
        <v>4999.7822638816369</v>
      </c>
      <c r="M143">
        <f t="shared" ca="1" si="33"/>
        <v>4999.6253307760835</v>
      </c>
      <c r="N143">
        <f t="shared" ca="1" si="33"/>
        <v>4999.3710463009666</v>
      </c>
      <c r="O143">
        <f t="shared" ca="1" si="33"/>
        <v>4998.9678280850694</v>
      </c>
      <c r="P143">
        <f t="shared" ca="1" si="33"/>
        <v>4998.3418708827121</v>
      </c>
      <c r="Q143">
        <f t="shared" ca="1" si="33"/>
        <v>4997.3908869205225</v>
      </c>
      <c r="R143">
        <f t="shared" ca="1" si="33"/>
        <v>4995.978934653328</v>
      </c>
      <c r="S143">
        <f t="shared" ca="1" si="33"/>
        <v>4993.9363053072457</v>
      </c>
      <c r="T143">
        <f t="shared" ca="1" si="32"/>
        <v>4991.0734320017673</v>
      </c>
      <c r="U143">
        <f t="shared" ca="1" si="32"/>
        <v>4987.2281445274557</v>
      </c>
      <c r="V143">
        <f t="shared" ca="1" si="32"/>
        <v>4982.386708538158</v>
      </c>
      <c r="W143">
        <f t="shared" ca="1" si="32"/>
        <v>4976.9614218907</v>
      </c>
      <c r="X143">
        <f t="shared" ca="1" si="32"/>
        <v>4972.3909537682803</v>
      </c>
      <c r="Y143">
        <f t="shared" ca="1" si="31"/>
        <v>4972.3909537682803</v>
      </c>
    </row>
    <row r="144" spans="1:25" x14ac:dyDescent="0.25">
      <c r="A144">
        <f t="shared" si="28"/>
        <v>92</v>
      </c>
      <c r="B144">
        <f t="shared" si="29"/>
        <v>9.1999999999999993</v>
      </c>
      <c r="D144">
        <f t="shared" si="26"/>
        <v>5000</v>
      </c>
      <c r="E144">
        <f t="shared" ca="1" si="33"/>
        <v>4999.9991267132282</v>
      </c>
      <c r="F144">
        <f t="shared" ca="1" si="33"/>
        <v>4999.9970949135131</v>
      </c>
      <c r="G144">
        <f t="shared" ca="1" si="33"/>
        <v>4999.9928364992838</v>
      </c>
      <c r="H144">
        <f t="shared" ca="1" si="33"/>
        <v>4999.9844819757272</v>
      </c>
      <c r="I144">
        <f t="shared" ca="1" si="33"/>
        <v>4999.968853632151</v>
      </c>
      <c r="J144">
        <f t="shared" ca="1" si="33"/>
        <v>4999.9406904852885</v>
      </c>
      <c r="K144">
        <f t="shared" ca="1" si="33"/>
        <v>4999.8914923943021</v>
      </c>
      <c r="L144">
        <f t="shared" ca="1" si="33"/>
        <v>4999.8078407515723</v>
      </c>
      <c r="M144">
        <f t="shared" ca="1" si="33"/>
        <v>4999.6690276464797</v>
      </c>
      <c r="N144">
        <f t="shared" ca="1" si="33"/>
        <v>4999.4438193711176</v>
      </c>
      <c r="O144">
        <f t="shared" ca="1" si="33"/>
        <v>4999.086225791918</v>
      </c>
      <c r="P144">
        <f t="shared" ca="1" si="33"/>
        <v>4998.5303121896568</v>
      </c>
      <c r="Q144">
        <f t="shared" ca="1" si="33"/>
        <v>4997.6845158428305</v>
      </c>
      <c r="R144">
        <f t="shared" ca="1" si="33"/>
        <v>4996.4269082691135</v>
      </c>
      <c r="S144">
        <f t="shared" ca="1" si="33"/>
        <v>4994.6049763736564</v>
      </c>
      <c r="T144">
        <f t="shared" ca="1" si="32"/>
        <v>4992.0480025715042</v>
      </c>
      <c r="U144">
        <f t="shared" ca="1" si="32"/>
        <v>4988.6094513076232</v>
      </c>
      <c r="V144">
        <f t="shared" ca="1" si="32"/>
        <v>4984.2757366448341</v>
      </c>
      <c r="W144">
        <f t="shared" ca="1" si="32"/>
        <v>4979.4156691164826</v>
      </c>
      <c r="X144">
        <f t="shared" ca="1" si="32"/>
        <v>4975.3193963375988</v>
      </c>
      <c r="Y144">
        <f t="shared" ca="1" si="31"/>
        <v>4975.3193963375988</v>
      </c>
    </row>
    <row r="145" spans="1:25" x14ac:dyDescent="0.25">
      <c r="A145">
        <f t="shared" si="28"/>
        <v>93</v>
      </c>
      <c r="B145">
        <f t="shared" si="29"/>
        <v>9.3000000000000007</v>
      </c>
      <c r="D145">
        <f t="shared" si="26"/>
        <v>5000</v>
      </c>
      <c r="E145">
        <f t="shared" ca="1" si="33"/>
        <v>4999.9992319683006</v>
      </c>
      <c r="F145">
        <f t="shared" ca="1" si="33"/>
        <v>4999.997444618718</v>
      </c>
      <c r="G145">
        <f t="shared" ca="1" si="33"/>
        <v>4999.9936970231292</v>
      </c>
      <c r="H145">
        <f t="shared" ca="1" si="33"/>
        <v>4999.9863406625518</v>
      </c>
      <c r="I145">
        <f t="shared" ca="1" si="33"/>
        <v>4999.9725702452952</v>
      </c>
      <c r="J145">
        <f t="shared" ca="1" si="33"/>
        <v>4999.947735367743</v>
      </c>
      <c r="K145">
        <f t="shared" ca="1" si="33"/>
        <v>4999.9043116061266</v>
      </c>
      <c r="L145">
        <f t="shared" ca="1" si="33"/>
        <v>4999.8304019642701</v>
      </c>
      <c r="M145">
        <f t="shared" ca="1" si="33"/>
        <v>4999.7076155690602</v>
      </c>
      <c r="N145">
        <f t="shared" ca="1" si="33"/>
        <v>4999.5081635536035</v>
      </c>
      <c r="O145">
        <f t="shared" ca="1" si="33"/>
        <v>4999.1910513085995</v>
      </c>
      <c r="P145">
        <f t="shared" ca="1" si="33"/>
        <v>4998.6973931093016</v>
      </c>
      <c r="Q145">
        <f t="shared" ca="1" si="33"/>
        <v>4997.9452574636007</v>
      </c>
      <c r="R145">
        <f t="shared" ca="1" si="33"/>
        <v>4996.8253338166578</v>
      </c>
      <c r="S145">
        <f t="shared" ca="1" si="33"/>
        <v>4995.2006352801964</v>
      </c>
      <c r="T145">
        <f t="shared" ca="1" si="32"/>
        <v>4992.9175152837142</v>
      </c>
      <c r="U145">
        <f t="shared" ca="1" si="32"/>
        <v>4989.8436701007076</v>
      </c>
      <c r="V145">
        <f t="shared" ca="1" si="32"/>
        <v>4985.9658282760447</v>
      </c>
      <c r="W145">
        <f t="shared" ca="1" si="32"/>
        <v>4981.6137873480648</v>
      </c>
      <c r="X145">
        <f t="shared" ca="1" si="32"/>
        <v>4977.9440070470309</v>
      </c>
      <c r="Y145">
        <f t="shared" ca="1" si="31"/>
        <v>4977.9440070470309</v>
      </c>
    </row>
    <row r="146" spans="1:25" x14ac:dyDescent="0.25">
      <c r="A146">
        <f t="shared" si="28"/>
        <v>94</v>
      </c>
      <c r="B146">
        <f t="shared" si="29"/>
        <v>9.4</v>
      </c>
      <c r="D146">
        <f t="shared" si="26"/>
        <v>5000</v>
      </c>
      <c r="E146">
        <f t="shared" ca="1" si="33"/>
        <v>4999.9993244393963</v>
      </c>
      <c r="F146">
        <f t="shared" ca="1" si="33"/>
        <v>4999.9977519102504</v>
      </c>
      <c r="G146">
        <f t="shared" ca="1" si="33"/>
        <v>4999.9944534272527</v>
      </c>
      <c r="H146">
        <f t="shared" ca="1" si="33"/>
        <v>4999.987975206076</v>
      </c>
      <c r="I146">
        <f t="shared" ca="1" si="33"/>
        <v>4999.9758405896355</v>
      </c>
      <c r="J146">
        <f t="shared" ca="1" si="33"/>
        <v>4999.9539387975019</v>
      </c>
      <c r="K146">
        <f t="shared" ca="1" si="33"/>
        <v>4999.9156092237035</v>
      </c>
      <c r="L146">
        <f t="shared" ca="1" si="33"/>
        <v>4999.8503045599991</v>
      </c>
      <c r="M146">
        <f t="shared" ca="1" si="33"/>
        <v>4999.7416934802804</v>
      </c>
      <c r="N146">
        <f t="shared" ca="1" si="33"/>
        <v>4999.5650560545673</v>
      </c>
      <c r="O146">
        <f t="shared" ca="1" si="33"/>
        <v>4999.2838587588039</v>
      </c>
      <c r="P146">
        <f t="shared" ca="1" si="33"/>
        <v>4998.8455264980339</v>
      </c>
      <c r="Q146">
        <f t="shared" ca="1" si="33"/>
        <v>4998.1767722820332</v>
      </c>
      <c r="R146">
        <f t="shared" ca="1" si="33"/>
        <v>4997.179640070085</v>
      </c>
      <c r="S146">
        <f t="shared" ca="1" si="33"/>
        <v>4995.7311511560547</v>
      </c>
      <c r="T146">
        <f t="shared" ca="1" si="32"/>
        <v>4993.6931053674116</v>
      </c>
      <c r="U146">
        <f t="shared" ca="1" si="32"/>
        <v>4990.9461382022137</v>
      </c>
      <c r="V146">
        <f t="shared" ca="1" si="32"/>
        <v>4987.4774167942614</v>
      </c>
      <c r="W146">
        <f t="shared" ca="1" si="32"/>
        <v>4983.5817558140861</v>
      </c>
      <c r="X146">
        <f t="shared" ca="1" si="32"/>
        <v>4980.2953506218555</v>
      </c>
      <c r="Y146">
        <f t="shared" ca="1" si="31"/>
        <v>4980.2953506218555</v>
      </c>
    </row>
    <row r="147" spans="1:25" x14ac:dyDescent="0.25">
      <c r="A147">
        <f t="shared" si="28"/>
        <v>95</v>
      </c>
      <c r="B147">
        <f t="shared" si="29"/>
        <v>9.5</v>
      </c>
      <c r="D147">
        <f t="shared" si="26"/>
        <v>5000</v>
      </c>
      <c r="E147">
        <f t="shared" ca="1" si="33"/>
        <v>4999.9994056927499</v>
      </c>
      <c r="F147">
        <f t="shared" ca="1" si="33"/>
        <v>4999.99802197602</v>
      </c>
      <c r="G147">
        <f t="shared" ca="1" si="33"/>
        <v>4999.9951184127576</v>
      </c>
      <c r="H147">
        <f t="shared" ca="1" si="33"/>
        <v>4999.9894128444548</v>
      </c>
      <c r="I147">
        <f t="shared" ca="1" si="33"/>
        <v>4999.9787186293606</v>
      </c>
      <c r="J147">
        <f t="shared" ca="1" si="33"/>
        <v>4999.9594019094275</v>
      </c>
      <c r="K147">
        <f t="shared" ca="1" si="33"/>
        <v>4999.925566809814</v>
      </c>
      <c r="L147">
        <f t="shared" ca="1" si="33"/>
        <v>4999.8678631143239</v>
      </c>
      <c r="M147">
        <f t="shared" ca="1" si="33"/>
        <v>4999.7717899028839</v>
      </c>
      <c r="N147">
        <f t="shared" ca="1" si="33"/>
        <v>4999.6153607030465</v>
      </c>
      <c r="O147">
        <f t="shared" ca="1" si="33"/>
        <v>4999.3660246198324</v>
      </c>
      <c r="P147">
        <f t="shared" ca="1" si="33"/>
        <v>4998.9768539538863</v>
      </c>
      <c r="Q147">
        <f t="shared" ca="1" si="33"/>
        <v>4998.3823167594319</v>
      </c>
      <c r="R147">
        <f t="shared" ca="1" si="33"/>
        <v>4997.4946684497027</v>
      </c>
      <c r="S147">
        <f t="shared" ca="1" si="33"/>
        <v>4996.203559780829</v>
      </c>
      <c r="T147">
        <f t="shared" ca="1" si="32"/>
        <v>4994.384754892847</v>
      </c>
      <c r="U147">
        <f t="shared" ca="1" si="32"/>
        <v>4991.9306399339166</v>
      </c>
      <c r="V147">
        <f t="shared" ca="1" si="32"/>
        <v>4988.8289103439793</v>
      </c>
      <c r="W147">
        <f t="shared" ca="1" si="32"/>
        <v>4985.3430255970779</v>
      </c>
      <c r="X147">
        <f t="shared" ca="1" si="32"/>
        <v>4982.4010537155373</v>
      </c>
      <c r="Y147">
        <f t="shared" ca="1" si="31"/>
        <v>4982.4010537155373</v>
      </c>
    </row>
    <row r="148" spans="1:25" x14ac:dyDescent="0.25">
      <c r="A148">
        <f t="shared" si="28"/>
        <v>96</v>
      </c>
      <c r="B148">
        <f t="shared" si="29"/>
        <v>9.6</v>
      </c>
      <c r="D148">
        <f t="shared" si="26"/>
        <v>5000</v>
      </c>
      <c r="E148">
        <f t="shared" ca="1" si="33"/>
        <v>4999.9994771008242</v>
      </c>
      <c r="F148">
        <f t="shared" ca="1" si="33"/>
        <v>4999.9982593632794</v>
      </c>
      <c r="G148">
        <f t="shared" ca="1" si="33"/>
        <v>4999.9957031171289</v>
      </c>
      <c r="H148">
        <f t="shared" ca="1" si="33"/>
        <v>4999.9906774771343</v>
      </c>
      <c r="I148">
        <f t="shared" ca="1" si="33"/>
        <v>4999.9812517512728</v>
      </c>
      <c r="J148">
        <f t="shared" ca="1" si="33"/>
        <v>4999.9642135974118</v>
      </c>
      <c r="K148">
        <f t="shared" ca="1" si="33"/>
        <v>4999.9343441346837</v>
      </c>
      <c r="L148">
        <f t="shared" ca="1" si="33"/>
        <v>4999.8833548134835</v>
      </c>
      <c r="M148">
        <f t="shared" ca="1" si="33"/>
        <v>4999.7983712475889</v>
      </c>
      <c r="N148">
        <f t="shared" ca="1" si="33"/>
        <v>4999.659841109089</v>
      </c>
      <c r="O148">
        <f t="shared" ca="1" si="33"/>
        <v>4999.4387679713836</v>
      </c>
      <c r="P148">
        <f t="shared" ca="1" si="33"/>
        <v>4999.0932761086797</v>
      </c>
      <c r="Q148">
        <f t="shared" ca="1" si="33"/>
        <v>4998.5647874078822</v>
      </c>
      <c r="R148">
        <f t="shared" ca="1" si="33"/>
        <v>4997.7747354764324</v>
      </c>
      <c r="S148">
        <f t="shared" ca="1" si="33"/>
        <v>4996.624149696072</v>
      </c>
      <c r="T148">
        <f t="shared" ca="1" si="32"/>
        <v>4995.0014082892403</v>
      </c>
      <c r="U148">
        <f t="shared" ca="1" si="32"/>
        <v>4992.8095572294524</v>
      </c>
      <c r="V148">
        <f t="shared" ca="1" si="32"/>
        <v>4990.0368819844707</v>
      </c>
      <c r="W148">
        <f t="shared" ca="1" si="32"/>
        <v>4986.9187502206187</v>
      </c>
      <c r="X148">
        <f t="shared" ca="1" si="32"/>
        <v>4984.2860675620141</v>
      </c>
      <c r="Y148">
        <f t="shared" ca="1" si="31"/>
        <v>4984.2860675620141</v>
      </c>
    </row>
    <row r="149" spans="1:25" x14ac:dyDescent="0.25">
      <c r="A149">
        <f t="shared" si="28"/>
        <v>97</v>
      </c>
      <c r="B149">
        <f t="shared" si="29"/>
        <v>9.6999999999999993</v>
      </c>
      <c r="D149">
        <f t="shared" si="26"/>
        <v>5000</v>
      </c>
      <c r="E149">
        <f t="shared" ca="1" si="33"/>
        <v>4999.9995398665487</v>
      </c>
      <c r="F149">
        <f t="shared" ca="1" si="33"/>
        <v>4999.9984680585958</v>
      </c>
      <c r="G149">
        <f t="shared" ca="1" si="33"/>
        <v>4999.9962173087097</v>
      </c>
      <c r="H149">
        <f t="shared" ca="1" si="33"/>
        <v>4999.9917900780729</v>
      </c>
      <c r="I149">
        <f t="shared" ca="1" si="33"/>
        <v>4999.9834815735994</v>
      </c>
      <c r="J149">
        <f t="shared" ca="1" si="33"/>
        <v>4999.9684520075871</v>
      </c>
      <c r="K149">
        <f t="shared" ca="1" si="33"/>
        <v>4999.9420818087228</v>
      </c>
      <c r="L149">
        <f t="shared" ca="1" si="33"/>
        <v>4999.8970239200171</v>
      </c>
      <c r="M149">
        <f t="shared" ca="1" si="33"/>
        <v>4999.8218491334146</v>
      </c>
      <c r="N149">
        <f t="shared" ca="1" si="33"/>
        <v>4999.6991722956018</v>
      </c>
      <c r="O149">
        <f t="shared" ca="1" si="33"/>
        <v>4999.5031684467031</v>
      </c>
      <c r="P149">
        <f t="shared" ca="1" si="33"/>
        <v>4999.196479569815</v>
      </c>
      <c r="Q149">
        <f t="shared" ca="1" si="33"/>
        <v>4998.7267601454332</v>
      </c>
      <c r="R149">
        <f t="shared" ca="1" si="33"/>
        <v>4998.0236887481797</v>
      </c>
      <c r="S149">
        <f t="shared" ca="1" si="33"/>
        <v>4996.9985397338705</v>
      </c>
      <c r="T149">
        <f t="shared" ca="1" si="33"/>
        <v>4995.5510768618124</v>
      </c>
      <c r="U149">
        <f t="shared" ref="U149:X152" ca="1" si="34">U148+($E$5/($M$6*$I$5)*(($I$6*U$37)*(V148-U148)/$I$5))-($E$5/($M$6*$I$5)*(($I$6*T$37)*(U148-T148)/$I$5))+($E$5/($M$6*$I$5)*((T$37*T148)-(U$37*U148)))</f>
        <v>4993.5940065931391</v>
      </c>
      <c r="V149">
        <f t="shared" ca="1" si="34"/>
        <v>4991.1162435285587</v>
      </c>
      <c r="W149">
        <f t="shared" ca="1" si="34"/>
        <v>4988.3279974854831</v>
      </c>
      <c r="X149">
        <f t="shared" ca="1" si="34"/>
        <v>4985.9729100828372</v>
      </c>
      <c r="Y149">
        <f t="shared" ca="1" si="31"/>
        <v>4985.9729100828372</v>
      </c>
    </row>
    <row r="150" spans="1:25" x14ac:dyDescent="0.25">
      <c r="A150">
        <f t="shared" si="28"/>
        <v>98</v>
      </c>
      <c r="B150">
        <f t="shared" si="29"/>
        <v>9.8000000000000007</v>
      </c>
      <c r="D150">
        <f t="shared" si="26"/>
        <v>5000</v>
      </c>
      <c r="E150">
        <f t="shared" ref="E150:T152" ca="1" si="35">E149+($E$5/($M$6*$I$5)*(($I$6*E$37)*(F149-E149)/$I$5))-($E$5/($M$6*$I$5)*(($I$6*D$37)*(E149-D149)/$I$5))+($E$5/($M$6*$I$5)*((D$37*D149)-(E$37*E149)))</f>
        <v>4999.9995950444909</v>
      </c>
      <c r="F150">
        <f t="shared" ca="1" si="35"/>
        <v>4999.9986515577102</v>
      </c>
      <c r="G150">
        <f t="shared" ca="1" si="35"/>
        <v>4999.9966695567255</v>
      </c>
      <c r="H150">
        <f t="shared" ca="1" si="35"/>
        <v>4999.9927690572631</v>
      </c>
      <c r="I150">
        <f t="shared" ca="1" si="35"/>
        <v>4999.9854446543586</v>
      </c>
      <c r="J150">
        <f t="shared" ca="1" si="35"/>
        <v>4999.9721858478097</v>
      </c>
      <c r="K150">
        <f t="shared" ca="1" si="35"/>
        <v>4999.9489035949446</v>
      </c>
      <c r="L150">
        <f t="shared" ca="1" si="35"/>
        <v>4999.9090857022848</v>
      </c>
      <c r="M150">
        <f t="shared" ca="1" si="35"/>
        <v>4999.8425868429249</v>
      </c>
      <c r="N150">
        <f t="shared" ca="1" si="35"/>
        <v>4999.7339509805888</v>
      </c>
      <c r="O150">
        <f t="shared" ca="1" si="35"/>
        <v>4999.5601821449573</v>
      </c>
      <c r="P150">
        <f t="shared" ca="1" si="35"/>
        <v>4999.2879608769726</v>
      </c>
      <c r="Q150">
        <f t="shared" ca="1" si="35"/>
        <v>4998.870525413934</v>
      </c>
      <c r="R150">
        <f t="shared" ca="1" si="35"/>
        <v>4998.2449570853196</v>
      </c>
      <c r="S150">
        <f t="shared" ca="1" si="35"/>
        <v>4997.3317487705544</v>
      </c>
      <c r="T150">
        <f t="shared" ca="1" si="35"/>
        <v>4996.0409332700847</v>
      </c>
      <c r="U150">
        <f t="shared" ca="1" si="34"/>
        <v>4994.2939635182465</v>
      </c>
      <c r="V150">
        <f t="shared" ca="1" si="34"/>
        <v>4992.0804042470381</v>
      </c>
      <c r="W150">
        <f t="shared" ca="1" si="34"/>
        <v>4989.5879437279245</v>
      </c>
      <c r="X150">
        <f t="shared" ca="1" si="34"/>
        <v>4987.4818885987452</v>
      </c>
      <c r="Y150">
        <f t="shared" ca="1" si="31"/>
        <v>4987.4818885987452</v>
      </c>
    </row>
    <row r="151" spans="1:25" x14ac:dyDescent="0.25">
      <c r="A151">
        <f t="shared" si="28"/>
        <v>99</v>
      </c>
      <c r="B151">
        <f t="shared" si="29"/>
        <v>9.9</v>
      </c>
      <c r="D151">
        <f t="shared" si="26"/>
        <v>5000</v>
      </c>
      <c r="E151">
        <f t="shared" ca="1" si="35"/>
        <v>4999.9996435593384</v>
      </c>
      <c r="F151">
        <f t="shared" ca="1" si="35"/>
        <v>4999.9988129265994</v>
      </c>
      <c r="G151">
        <f t="shared" ca="1" si="35"/>
        <v>4999.9970673799453</v>
      </c>
      <c r="H151">
        <f t="shared" ca="1" si="35"/>
        <v>4999.9936305770989</v>
      </c>
      <c r="I151">
        <f t="shared" ca="1" si="35"/>
        <v>4999.987173111891</v>
      </c>
      <c r="J151">
        <f t="shared" ca="1" si="35"/>
        <v>4999.9754755362264</v>
      </c>
      <c r="K151">
        <f t="shared" ca="1" si="35"/>
        <v>4999.9549184403468</v>
      </c>
      <c r="L151">
        <f t="shared" ca="1" si="35"/>
        <v>4999.9197298925783</v>
      </c>
      <c r="M151">
        <f t="shared" ca="1" si="35"/>
        <v>4999.860905014827</v>
      </c>
      <c r="N151">
        <f t="shared" ca="1" si="35"/>
        <v>4999.7647046661523</v>
      </c>
      <c r="O151">
        <f t="shared" ca="1" si="35"/>
        <v>4999.6106557348312</v>
      </c>
      <c r="P151">
        <f t="shared" ca="1" si="35"/>
        <v>4999.3690478000635</v>
      </c>
      <c r="Q151">
        <f t="shared" ca="1" si="35"/>
        <v>4998.9981195055898</v>
      </c>
      <c r="R151">
        <f t="shared" ca="1" si="35"/>
        <v>4998.4415954316664</v>
      </c>
      <c r="S151">
        <f t="shared" ca="1" si="35"/>
        <v>4997.6282584449355</v>
      </c>
      <c r="T151">
        <f t="shared" ca="1" si="35"/>
        <v>4996.4773968585932</v>
      </c>
      <c r="U151">
        <f t="shared" ca="1" si="34"/>
        <v>4994.9183753877842</v>
      </c>
      <c r="V151">
        <f t="shared" ca="1" si="34"/>
        <v>4992.9414155543082</v>
      </c>
      <c r="W151">
        <f t="shared" ca="1" si="34"/>
        <v>4990.7140516593117</v>
      </c>
      <c r="X151">
        <f t="shared" ca="1" si="34"/>
        <v>4988.8313043103144</v>
      </c>
      <c r="Y151">
        <f t="shared" ca="1" si="31"/>
        <v>4988.8313043103144</v>
      </c>
    </row>
    <row r="152" spans="1:25" x14ac:dyDescent="0.25">
      <c r="A152">
        <f t="shared" si="28"/>
        <v>100</v>
      </c>
      <c r="B152">
        <f t="shared" si="29"/>
        <v>10</v>
      </c>
      <c r="D152">
        <f t="shared" si="26"/>
        <v>5000</v>
      </c>
      <c r="E152">
        <f t="shared" ca="1" si="35"/>
        <v>4999.9996862220723</v>
      </c>
      <c r="F152">
        <f t="shared" ca="1" si="35"/>
        <v>4999.9989548548429</v>
      </c>
      <c r="G152">
        <f t="shared" ca="1" si="35"/>
        <v>4999.9974173767077</v>
      </c>
      <c r="H152">
        <f t="shared" ca="1" si="35"/>
        <v>4999.994388829301</v>
      </c>
      <c r="I152">
        <f t="shared" ca="1" si="35"/>
        <v>4999.9886951685785</v>
      </c>
      <c r="J152">
        <f t="shared" ca="1" si="35"/>
        <v>4999.9783742089048</v>
      </c>
      <c r="K152">
        <f t="shared" ca="1" si="35"/>
        <v>4999.9602222606309</v>
      </c>
      <c r="L152">
        <f t="shared" ca="1" si="35"/>
        <v>4999.9291237306916</v>
      </c>
      <c r="M152">
        <f t="shared" ca="1" si="35"/>
        <v>4999.8770866642653</v>
      </c>
      <c r="N152">
        <f t="shared" ca="1" si="35"/>
        <v>4999.7918996725157</v>
      </c>
      <c r="O152">
        <f t="shared" ca="1" si="35"/>
        <v>4999.6553389536857</v>
      </c>
      <c r="P152">
        <f t="shared" ca="1" si="35"/>
        <v>4999.44091826981</v>
      </c>
      <c r="Q152">
        <f t="shared" ca="1" si="35"/>
        <v>4999.1113524989642</v>
      </c>
      <c r="R152">
        <f t="shared" ca="1" si="35"/>
        <v>4998.616325041633</v>
      </c>
      <c r="S152">
        <f t="shared" ca="1" si="35"/>
        <v>4997.892069516357</v>
      </c>
      <c r="T152">
        <f t="shared" ca="1" si="35"/>
        <v>4996.8662106634265</v>
      </c>
      <c r="U152">
        <f t="shared" ca="1" si="34"/>
        <v>4995.4752638170039</v>
      </c>
      <c r="V152">
        <f t="shared" ca="1" si="34"/>
        <v>4993.7101027413182</v>
      </c>
      <c r="W152">
        <f t="shared" ca="1" si="34"/>
        <v>4991.7202329195779</v>
      </c>
      <c r="X152">
        <f t="shared" ca="1" si="34"/>
        <v>4990.0376397088758</v>
      </c>
      <c r="Y152">
        <f t="shared" ca="1" si="31"/>
        <v>4990.0376397088758</v>
      </c>
    </row>
    <row r="153" spans="1:25" x14ac:dyDescent="0.25">
      <c r="A153" t="s">
        <v>4</v>
      </c>
    </row>
    <row r="154" spans="1:25" x14ac:dyDescent="0.25">
      <c r="A154" t="s">
        <v>4</v>
      </c>
    </row>
    <row r="155" spans="1:25" x14ac:dyDescent="0.25">
      <c r="A155" t="s">
        <v>4</v>
      </c>
    </row>
    <row r="156" spans="1:25" x14ac:dyDescent="0.25">
      <c r="A156" t="s">
        <v>4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</dc:creator>
  <cp:lastModifiedBy>Šimkovic Ivan</cp:lastModifiedBy>
  <cp:lastPrinted>2022-11-28T08:15:33Z</cp:lastPrinted>
  <dcterms:created xsi:type="dcterms:W3CDTF">2015-10-24T13:01:26Z</dcterms:created>
  <dcterms:modified xsi:type="dcterms:W3CDTF">2024-11-28T13:40:08Z</dcterms:modified>
</cp:coreProperties>
</file>