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ubra\Downloads\"/>
    </mc:Choice>
  </mc:AlternateContent>
  <xr:revisionPtr revIDLastSave="0" documentId="13_ncr:1_{4C4EED5A-53AC-4BEF-AA1D-48956BA00E1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ovnice_a_jednotky" sheetId="1" r:id="rId1"/>
    <sheet name="Simulácia_dát" sheetId="2" r:id="rId2"/>
    <sheet name="Single-S tas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5" i="3"/>
  <c r="F4" i="3"/>
  <c r="G15" i="2"/>
  <c r="G14" i="2"/>
  <c r="F15" i="2"/>
  <c r="F14" i="2"/>
  <c r="H25" i="2"/>
  <c r="G25" i="2"/>
  <c r="F25" i="2"/>
  <c r="E25" i="2"/>
  <c r="D25" i="2"/>
  <c r="C25" i="2"/>
  <c r="B25" i="2"/>
  <c r="H24" i="2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2" i="2"/>
  <c r="G22" i="2"/>
  <c r="F22" i="2"/>
  <c r="E22" i="2"/>
  <c r="D22" i="2"/>
  <c r="C22" i="2"/>
  <c r="B22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8" i="2"/>
  <c r="G18" i="2"/>
  <c r="F18" i="2"/>
  <c r="E18" i="2"/>
  <c r="D18" i="2"/>
  <c r="C18" i="2"/>
  <c r="B18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E15" i="2"/>
  <c r="D15" i="2"/>
  <c r="C15" i="2"/>
  <c r="B15" i="2"/>
  <c r="H14" i="2"/>
  <c r="E14" i="2"/>
  <c r="D14" i="2"/>
  <c r="C14" i="2"/>
  <c r="B14" i="2"/>
</calcChain>
</file>

<file path=xl/sharedStrings.xml><?xml version="1.0" encoding="utf-8"?>
<sst xmlns="http://schemas.openxmlformats.org/spreadsheetml/2006/main" count="127" uniqueCount="97">
  <si>
    <t>Symbol</t>
  </si>
  <si>
    <t>v</t>
  </si>
  <si>
    <t>nmol g⁻¹ h⁻¹</t>
  </si>
  <si>
    <t>Vmax</t>
  </si>
  <si>
    <t>[S]</t>
  </si>
  <si>
    <t>mM</t>
  </si>
  <si>
    <t>Km</t>
  </si>
  <si>
    <t>K</t>
  </si>
  <si>
    <t>Ki / KiC</t>
  </si>
  <si>
    <t>[I]</t>
  </si>
  <si>
    <t>n</t>
  </si>
  <si>
    <t>Model</t>
  </si>
  <si>
    <t>Michaelis–Menten</t>
  </si>
  <si>
    <t>v = Vmax[S] / (Km + [S])</t>
  </si>
  <si>
    <t>=Vmax*S/(Km+S)</t>
  </si>
  <si>
    <t>Substrate inhibition</t>
  </si>
  <si>
    <t>v = Vmax[S] / (Km + [S](1 + [S]/Ki))</t>
  </si>
  <si>
    <t>=Vmax*S/(Km+S*(1+S/Ki))</t>
  </si>
  <si>
    <t>Competitive inhibition</t>
  </si>
  <si>
    <t>v = Vmax[S] / (Km(1 + [I]/KiC) + [S])</t>
  </si>
  <si>
    <t>=Vmax*S/(Km*(1+I/Ki)+S)</t>
  </si>
  <si>
    <t>Hill / sigmoid</t>
  </si>
  <si>
    <t>v = Vmax[S]^n / (K^n + [S]^n)</t>
  </si>
  <si>
    <t>=Vmax*S^n/(K^n+S^n)</t>
  </si>
  <si>
    <t>Ki</t>
  </si>
  <si>
    <t>[I] mM</t>
  </si>
  <si>
    <t>KiC mM</t>
  </si>
  <si>
    <t>Hill_n2</t>
  </si>
  <si>
    <t>[S] mM</t>
  </si>
  <si>
    <t>Hill n=2</t>
  </si>
  <si>
    <t>Single-concentration calculation task</t>
  </si>
  <si>
    <t>Chosen substrate concentration [S] (mM)</t>
  </si>
  <si>
    <t>Equation</t>
  </si>
  <si>
    <t>Calculated v (nmol g⁻¹ h⁻¹)</t>
  </si>
  <si>
    <t>Michaelis–Menten Vmax (nmol g⁻¹ h⁻¹)</t>
  </si>
  <si>
    <t>Michaelis–Menten Km (mM)</t>
  </si>
  <si>
    <t>Substrate inhibition Vmax (nmol g⁻¹ h⁻¹)</t>
  </si>
  <si>
    <t>Substrate inhibition Km (mM)</t>
  </si>
  <si>
    <t>Substrate inhibition Ki (mM)</t>
  </si>
  <si>
    <t>Competitive inhibition [I] (mM)</t>
  </si>
  <si>
    <t>Competitive inhibition KiC (mM)</t>
  </si>
  <si>
    <t>Instruction</t>
  </si>
  <si>
    <t>Change cells B3:B10 to create your own mini-experiment. The calculated velocities in F4:F6 update automatically.</t>
  </si>
  <si>
    <t>Example question</t>
  </si>
  <si>
    <t>At [S] = 2 mM, which model gives the lowest rate, and why? Then increase [S] to 20 mM and compare again.</t>
  </si>
  <si>
    <t>Význam</t>
  </si>
  <si>
    <t>rýchlosť reakcie</t>
  </si>
  <si>
    <t>maximálna rýchlosť</t>
  </si>
  <si>
    <t>koncentrácia substrátu</t>
  </si>
  <si>
    <t>Michaelisova konštanta</t>
  </si>
  <si>
    <t>konštanta polovičného nasýtenia v Hillovom modely</t>
  </si>
  <si>
    <t>ihibičná konštanta</t>
  </si>
  <si>
    <t>koncentrácia inhibítora</t>
  </si>
  <si>
    <t>Hillov koeficient</t>
  </si>
  <si>
    <t>bez jednotiek</t>
  </si>
  <si>
    <t>nmol produktu vytvoreného na gram vzorky za hodinu; g zvyčajne = suchá vzorka pôdy, sedimentu, biomasy alebo tkaniva</t>
  </si>
  <si>
    <t>parameter získaný odhadom z experimentálnych dát</t>
  </si>
  <si>
    <t>premenná obvykle znázornená na horizontálnej osi (x)</t>
  </si>
  <si>
    <t>koncentrácia substrátu pri polovičnej hodnote Vmax pre jednoduchý Michaelis-Menten model</t>
  </si>
  <si>
    <t>analogický parameter ako Km pri Michaelis-Menten ale pre sigmoid model</t>
  </si>
  <si>
    <t>nižšia hodnota Ki = silnejšia inhibícia</t>
  </si>
  <si>
    <t>použitie pri kompetitívnej inhibícii</t>
  </si>
  <si>
    <t>ak n &gt; 1 krivka má namiesto hyperbolického tvaru skôr sigmoidálny charakter (tvar písmena "S")</t>
  </si>
  <si>
    <t>Jednotky</t>
  </si>
  <si>
    <t>Poznámka</t>
  </si>
  <si>
    <t>Interpretácia</t>
  </si>
  <si>
    <t>Vzorec v Exceli</t>
  </si>
  <si>
    <t>Matematické vyjadrenie</t>
  </si>
  <si>
    <t>Inhibícia substrátom</t>
  </si>
  <si>
    <t>Kompetitívna inhibícia</t>
  </si>
  <si>
    <t>Zvýšenie Vmax zvyšuje krivku; zníženie Km zvyšuje rýchlosť pri nízkej [S].</t>
  </si>
  <si>
    <t>Pri vysokej hodnote [S] pôsobí aj substrát na enzým inhibične; nižšia hodnota Ki spôsobí, že k poklesu dôjde skôr.</t>
  </si>
  <si>
    <t>Inhibítor zvyšuje zdanlivý Km; Vmax sa v ideálnom modeli nemení.</t>
  </si>
  <si>
    <t>n určuje strmosť krivky; K je konštanta polovičného nasýtenia.</t>
  </si>
  <si>
    <t>Upozornenie: hodnoty parametrov v tomto pracovnom zošite slúžia ako didaktické príklady. V reálnych experimentoch sa Vmax, Km, Ki a n odhadujú prispôsobením údajov o počiatočnej rýchlosti meraných pri niekoľkých koncentráciách substrátu.</t>
  </si>
  <si>
    <t>Scenár</t>
  </si>
  <si>
    <t>MM nízke Km</t>
  </si>
  <si>
    <t>MM vysoké Km</t>
  </si>
  <si>
    <t>SI slabá inhibícia</t>
  </si>
  <si>
    <t>SI silná inhibícia</t>
  </si>
  <si>
    <t>Nastavenie kompetitívne inhibície</t>
  </si>
  <si>
    <t>Michaelis–Menten: nižšia hodnota Km dáva vyššie rýchlosti pri nízkej hodnote [S], ale obe krivky sa blížia k rovnakej hodnote Vmax.</t>
  </si>
  <si>
    <t>Inhibícia substrátu: pri nízkej hodnote [S] sa podobá MM modelu; pri vysokej hodnote [S] sa rýchlosť znižuje. Nižšia Ki = silnejšia inhibícia.</t>
  </si>
  <si>
    <t>Zistenie / Pozorovanie</t>
  </si>
  <si>
    <t>Kompetitívna inhibícia: inhibítor znižuje v pri nízkych/stredných hodnotách [S] zvýšením zdanlivej hodnoty Km; vysoká hodnota [S] ju môže prekonať.</t>
  </si>
  <si>
    <t>Hillov model: rýchlosť je nízka pri veľmi nízkej hodnote [S], potom prudko rastie okolo K, keď n &gt; 1.</t>
  </si>
  <si>
    <t>Km alebo K</t>
  </si>
  <si>
    <t>Kompetitívna I=4, KiC=2</t>
  </si>
  <si>
    <t>Komp bez inhibítora</t>
  </si>
  <si>
    <t>Komp s inhibítorom</t>
  </si>
  <si>
    <t>Kompetitívna I=1</t>
  </si>
  <si>
    <t>Komp slabý inhibítor</t>
  </si>
  <si>
    <t>Komp miernym inhibítorom</t>
  </si>
  <si>
    <t>slabí inhibítor</t>
  </si>
  <si>
    <t>mierny inhibítor</t>
  </si>
  <si>
    <t>Virtuálny experiment s kinetikou enzymatickej aktivty: rovnice a jednotky</t>
  </si>
  <si>
    <t>Virtuálny experiment s kinetikou enzymatickej aktivty: rovnaký substrát, rôzne modelové predpoklady a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</si>
</sst>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1" applyFont="1" applyAlignment="1">
      <alignment wrapText="1"/>
    </xf>
    <xf numFmtId="0" fontId="2" fillId="3" borderId="0" xfId="1" applyFont="1" applyFill="1" applyAlignment="1">
      <alignment horizontal="center"/>
    </xf>
    <xf numFmtId="2" fontId="0" fillId="0" borderId="0" xfId="1" applyNumberFormat="1" applyFont="1"/>
    <xf numFmtId="2" fontId="2" fillId="3" borderId="0" xfId="1" applyNumberFormat="1" applyFont="1" applyFill="1" applyAlignment="1">
      <alignment horizontal="center"/>
    </xf>
    <xf numFmtId="0" fontId="2" fillId="3" borderId="0" xfId="1" applyFont="1" applyFill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1" fillId="2" borderId="0" xfId="1" applyFont="1" applyFill="1" applyAlignment="1">
      <alignment horizontal="left" vertical="center" wrapText="1"/>
    </xf>
    <xf numFmtId="0" fontId="0" fillId="0" borderId="0" xfId="1" applyFont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colors>
    <mruColors>
      <color rgb="FFF78B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c:style val="2"/>
  <c:chart>
    <c:title>
      <c:tx>
        <c:rich>
          <a:bodyPr/>
          <a:lstStyle/>
          <a:p>
            <a:r>
              <a:rPr lang="sk-SK" sz="1400"/>
              <a:t>Michaelis–Menten: </a:t>
            </a:r>
            <a:r>
              <a:rPr lang="en-US" sz="1400"/>
              <a:t>vplyv</a:t>
            </a:r>
            <a:r>
              <a:rPr lang="sk-SK" sz="1400"/>
              <a:t> Km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115478212282288"/>
          <c:y val="0.14590658623812375"/>
          <c:w val="0.86830366792386249"/>
          <c:h val="0.68539822873018064"/>
        </c:manualLayout>
      </c:layout>
      <c:lineChart>
        <c:grouping val="standard"/>
        <c:varyColors val="1"/>
        <c:ser>
          <c:idx val="0"/>
          <c:order val="0"/>
          <c:tx>
            <c:v>MM nízke Km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Simulácia_dát!$B$14:$B$25</c:f>
              <c:numCache>
                <c:formatCode>0.00</c:formatCode>
                <c:ptCount val="12"/>
                <c:pt idx="0">
                  <c:v>4.7619047619047619</c:v>
                </c:pt>
                <c:pt idx="1">
                  <c:v>9.0909090909090899</c:v>
                </c:pt>
                <c:pt idx="2">
                  <c:v>16.666666666666668</c:v>
                </c:pt>
                <c:pt idx="3">
                  <c:v>33.333333333333336</c:v>
                </c:pt>
                <c:pt idx="4">
                  <c:v>50</c:v>
                </c:pt>
                <c:pt idx="5">
                  <c:v>66.666666666666671</c:v>
                </c:pt>
                <c:pt idx="6">
                  <c:v>75</c:v>
                </c:pt>
                <c:pt idx="7">
                  <c:v>83.333333333333329</c:v>
                </c:pt>
                <c:pt idx="8">
                  <c:v>87.5</c:v>
                </c:pt>
                <c:pt idx="9">
                  <c:v>90.909090909090907</c:v>
                </c:pt>
                <c:pt idx="10">
                  <c:v>93.75</c:v>
                </c:pt>
                <c:pt idx="11">
                  <c:v>95.238095238095241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8-48F2-87C4-037C0639AF68}"/>
            </c:ext>
          </c:extLst>
        </c:ser>
        <c:ser>
          <c:idx val="1"/>
          <c:order val="1"/>
          <c:tx>
            <c:v>MM vysoké Km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Simulácia_dát!$C$14:$C$25</c:f>
              <c:numCache>
                <c:formatCode>0.00</c:formatCode>
                <c:ptCount val="12"/>
                <c:pt idx="0">
                  <c:v>0.99009900990099009</c:v>
                </c:pt>
                <c:pt idx="1">
                  <c:v>1.9607843137254903</c:v>
                </c:pt>
                <c:pt idx="2">
                  <c:v>3.8461538461538458</c:v>
                </c:pt>
                <c:pt idx="3">
                  <c:v>9.0909090909090917</c:v>
                </c:pt>
                <c:pt idx="4">
                  <c:v>16.666666666666668</c:v>
                </c:pt>
                <c:pt idx="5">
                  <c:v>28.571428571428573</c:v>
                </c:pt>
                <c:pt idx="6">
                  <c:v>37.5</c:v>
                </c:pt>
                <c:pt idx="7">
                  <c:v>50</c:v>
                </c:pt>
                <c:pt idx="8">
                  <c:v>58.333333333333336</c:v>
                </c:pt>
                <c:pt idx="9">
                  <c:v>66.666666666666671</c:v>
                </c:pt>
                <c:pt idx="10">
                  <c:v>75</c:v>
                </c:pt>
                <c:pt idx="11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C8-48F2-87C4-037C0639A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sk-SK" sz="1200"/>
                  <a:t>koncentrácia substrátu</a:t>
                </a:r>
                <a:r>
                  <a:rPr lang="en-US" sz="1200"/>
                  <a:t> (mM)</a:t>
                </a:r>
                <a:endParaRPr lang="sk-SK" sz="1200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/>
                  <a:t>rýchlosť</a:t>
                </a:r>
                <a:r>
                  <a:rPr lang="en-US" sz="1200" baseline="0"/>
                  <a:t> reakcie</a:t>
                </a:r>
                <a:r>
                  <a:rPr lang="en-US" sz="1200"/>
                  <a:t> (nmol g⁻¹ h⁻¹)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5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6323194894755808"/>
          <c:y val="0.50680879802305423"/>
          <c:w val="0.19996000499937508"/>
          <c:h val="0.23588126045647803"/>
        </c:manualLayout>
      </c:layout>
      <c:overlay val="0"/>
      <c:txPr>
        <a:bodyPr/>
        <a:lstStyle/>
        <a:p>
          <a:pPr>
            <a:defRPr sz="1200"/>
          </a:pPr>
          <a:endParaRPr lang="sk-S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c:style val="2"/>
  <c:chart>
    <c:title>
      <c:tx>
        <c:rich>
          <a:bodyPr/>
          <a:lstStyle/>
          <a:p>
            <a:r>
              <a:rPr lang="en-US" sz="1400"/>
              <a:t>Inhibícia substrátom</a:t>
            </a:r>
            <a:r>
              <a:rPr lang="sk-SK" sz="1400"/>
              <a:t>: </a:t>
            </a:r>
            <a:r>
              <a:rPr lang="en-US" sz="1400"/>
              <a:t>vplyv</a:t>
            </a:r>
            <a:r>
              <a:rPr lang="sk-SK" sz="1400"/>
              <a:t> Ki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006734407820807"/>
          <c:y val="0.14590658623812375"/>
          <c:w val="0.85774405279521604"/>
          <c:h val="0.69709413516292917"/>
        </c:manualLayout>
      </c:layout>
      <c:lineChart>
        <c:grouping val="standard"/>
        <c:varyColors val="1"/>
        <c:ser>
          <c:idx val="2"/>
          <c:order val="0"/>
          <c:tx>
            <c:v>SI slabá inhibícia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Simulácia_dát!$D$14:$D$25</c:f>
              <c:numCache>
                <c:formatCode>0.00</c:formatCode>
                <c:ptCount val="12"/>
                <c:pt idx="0">
                  <c:v>2.4389054192478414</c:v>
                </c:pt>
                <c:pt idx="1">
                  <c:v>4.7609979051609219</c:v>
                </c:pt>
                <c:pt idx="2">
                  <c:v>9.0843023255813957</c:v>
                </c:pt>
                <c:pt idx="3">
                  <c:v>19.920318725099602</c:v>
                </c:pt>
                <c:pt idx="4">
                  <c:v>32.89473684210526</c:v>
                </c:pt>
                <c:pt idx="5">
                  <c:v>48.076923076923073</c:v>
                </c:pt>
                <c:pt idx="6">
                  <c:v>55.970149253731343</c:v>
                </c:pt>
                <c:pt idx="7">
                  <c:v>62.5</c:v>
                </c:pt>
                <c:pt idx="8">
                  <c:v>63.868613138686129</c:v>
                </c:pt>
                <c:pt idx="9">
                  <c:v>62.5</c:v>
                </c:pt>
                <c:pt idx="10">
                  <c:v>57.692307692307693</c:v>
                </c:pt>
                <c:pt idx="11">
                  <c:v>52.631578947368418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DD-44D8-B953-54304F32152F}"/>
            </c:ext>
          </c:extLst>
        </c:ser>
        <c:ser>
          <c:idx val="3"/>
          <c:order val="1"/>
          <c:tx>
            <c:v>SI silná inhibícia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Simulácia_dát!$E$14:$E$25</c:f>
              <c:numCache>
                <c:formatCode>0.00</c:formatCode>
                <c:ptCount val="12"/>
                <c:pt idx="0">
                  <c:v>2.4384296513045598</c:v>
                </c:pt>
                <c:pt idx="1">
                  <c:v>4.7573739295908659</c:v>
                </c:pt>
                <c:pt idx="2">
                  <c:v>9.0579710144927521</c:v>
                </c:pt>
                <c:pt idx="3">
                  <c:v>19.607843137254903</c:v>
                </c:pt>
                <c:pt idx="4">
                  <c:v>31.25</c:v>
                </c:pt>
                <c:pt idx="5">
                  <c:v>41.666666666666671</c:v>
                </c:pt>
                <c:pt idx="6">
                  <c:v>44.117647058823522</c:v>
                </c:pt>
                <c:pt idx="7">
                  <c:v>41.666666666666664</c:v>
                </c:pt>
                <c:pt idx="8">
                  <c:v>37.234042553191486</c:v>
                </c:pt>
                <c:pt idx="9">
                  <c:v>31.25</c:v>
                </c:pt>
                <c:pt idx="10">
                  <c:v>24.193548387096776</c:v>
                </c:pt>
                <c:pt idx="11">
                  <c:v>19.607843137254903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DD-44D8-B953-54304F321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sk-SK" sz="1200" b="1" i="0" u="none" strike="noStrike" kern="1200" baseline="0">
                    <a:solidFill>
                      <a:sysClr val="windowText" lastClr="000000"/>
                    </a:solidFill>
                  </a:rPr>
                  <a:t>koncentrácia substrátu</a:t>
                </a:r>
                <a:r>
                  <a:rPr lang="en-US" sz="1200" b="1" i="0" u="none" strike="noStrike" kern="1200" baseline="0">
                    <a:solidFill>
                      <a:sysClr val="windowText" lastClr="000000"/>
                    </a:solidFill>
                  </a:rPr>
                  <a:t> (mM)</a:t>
                </a:r>
                <a:endParaRPr lang="sk-SK" sz="1200" b="1" i="0" u="none" strike="noStrike" kern="1200" baseline="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0.38385616321409149"/>
              <c:y val="0.93118908382066279"/>
            </c:manualLayout>
          </c:layout>
          <c:overlay val="0"/>
        </c:title>
        <c:numFmt formatCode="0.0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 b="1" i="0" u="none" strike="noStrike" kern="1200" baseline="0">
                    <a:solidFill>
                      <a:sysClr val="windowText" lastClr="000000"/>
                    </a:solidFill>
                  </a:rPr>
                  <a:t>rýchlosť reakcie (nmol g⁻¹ h⁻¹)</a:t>
                </a:r>
              </a:p>
            </c:rich>
          </c:tx>
          <c:layout>
            <c:manualLayout>
              <c:xMode val="edge"/>
              <c:yMode val="edge"/>
              <c:x val="1.6137165910237016E-2"/>
              <c:y val="0.15827539101471966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5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066720668993531"/>
          <c:y val="0.12248376847630889"/>
          <c:w val="0.23841344340278192"/>
          <c:h val="0.27712636797593282"/>
        </c:manualLayout>
      </c:layout>
      <c:overlay val="0"/>
      <c:txPr>
        <a:bodyPr/>
        <a:lstStyle/>
        <a:p>
          <a:pPr>
            <a:defRPr sz="1200"/>
          </a:pPr>
          <a:endParaRPr lang="sk-S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c:style val="2"/>
  <c:chart>
    <c:title>
      <c:tx>
        <c:rich>
          <a:bodyPr/>
          <a:lstStyle/>
          <a:p>
            <a:r>
              <a:rPr lang="en-US" sz="1400"/>
              <a:t>Kompetitívna inhibícia</a:t>
            </a:r>
            <a:endParaRPr lang="sk-SK" sz="140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060389510134762"/>
          <c:y val="0.14590658623812375"/>
          <c:w val="0.87885455494533771"/>
          <c:h val="0.68538441466746469"/>
        </c:manualLayout>
      </c:layout>
      <c:lineChart>
        <c:grouping val="standard"/>
        <c:varyColors val="1"/>
        <c:ser>
          <c:idx val="4"/>
          <c:order val="0"/>
          <c:tx>
            <c:v>Slabá kompetícia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Simulácia_dát!$F$14:$F$25</c:f>
              <c:numCache>
                <c:formatCode>0.00</c:formatCode>
                <c:ptCount val="12"/>
                <c:pt idx="0">
                  <c:v>1.639344262295082</c:v>
                </c:pt>
                <c:pt idx="1">
                  <c:v>3.225806451612903</c:v>
                </c:pt>
                <c:pt idx="2">
                  <c:v>6.25</c:v>
                </c:pt>
                <c:pt idx="3">
                  <c:v>14.285714285714286</c:v>
                </c:pt>
                <c:pt idx="4">
                  <c:v>25</c:v>
                </c:pt>
                <c:pt idx="5">
                  <c:v>40</c:v>
                </c:pt>
                <c:pt idx="6">
                  <c:v>50</c:v>
                </c:pt>
                <c:pt idx="7">
                  <c:v>62.5</c:v>
                </c:pt>
                <c:pt idx="8">
                  <c:v>70</c:v>
                </c:pt>
                <c:pt idx="9">
                  <c:v>76.92307692307692</c:v>
                </c:pt>
                <c:pt idx="10">
                  <c:v>83.333333333333329</c:v>
                </c:pt>
                <c:pt idx="11">
                  <c:v>86.956521739130437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5F-43E6-BC50-C468B2C26DCB}"/>
            </c:ext>
          </c:extLst>
        </c:ser>
        <c:ser>
          <c:idx val="5"/>
          <c:order val="1"/>
          <c:tx>
            <c:v>Mierna kompetícia</c:v>
          </c:tx>
          <c:cat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cat>
          <c:val>
            <c:numRef>
              <c:f>Simulácia_dát!$G$14:$G$25</c:f>
              <c:numCache>
                <c:formatCode>0.00</c:formatCode>
                <c:ptCount val="12"/>
                <c:pt idx="0">
                  <c:v>0.82644628099173556</c:v>
                </c:pt>
                <c:pt idx="1">
                  <c:v>1.639344262295082</c:v>
                </c:pt>
                <c:pt idx="2">
                  <c:v>3.225806451612903</c:v>
                </c:pt>
                <c:pt idx="3">
                  <c:v>7.6923076923076925</c:v>
                </c:pt>
                <c:pt idx="4">
                  <c:v>14.285714285714286</c:v>
                </c:pt>
                <c:pt idx="5">
                  <c:v>25</c:v>
                </c:pt>
                <c:pt idx="6">
                  <c:v>33.333333333333336</c:v>
                </c:pt>
                <c:pt idx="7">
                  <c:v>45.454545454545453</c:v>
                </c:pt>
                <c:pt idx="8">
                  <c:v>53.846153846153847</c:v>
                </c:pt>
                <c:pt idx="9">
                  <c:v>62.5</c:v>
                </c:pt>
                <c:pt idx="10">
                  <c:v>71.428571428571431</c:v>
                </c:pt>
                <c:pt idx="11">
                  <c:v>76.92307692307692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5F-43E6-BC50-C468B2C26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sk-SK" sz="1200" b="1" i="0" u="none" strike="noStrike" kern="1200" baseline="0">
                    <a:solidFill>
                      <a:sysClr val="windowText" lastClr="000000"/>
                    </a:solidFill>
                  </a:rPr>
                  <a:t>koncentrácia substrátu</a:t>
                </a:r>
                <a:r>
                  <a:rPr lang="en-US" sz="1200" b="1" i="0" u="none" strike="noStrike" kern="1200" baseline="0">
                    <a:solidFill>
                      <a:sysClr val="windowText" lastClr="000000"/>
                    </a:solidFill>
                  </a:rPr>
                  <a:t> (mM)</a:t>
                </a:r>
                <a:endParaRPr lang="sk-SK" sz="1200" b="1" i="0" u="none" strike="noStrike" kern="1200" baseline="0">
                  <a:solidFill>
                    <a:sysClr val="windowText" lastClr="000000"/>
                  </a:solidFill>
                </a:endParaRP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 b="1" i="0" u="none" strike="noStrike" kern="1200" baseline="0">
                    <a:solidFill>
                      <a:sysClr val="windowText" lastClr="000000"/>
                    </a:solidFill>
                  </a:rPr>
                  <a:t>rýchlosť reakcie (nmol g⁻¹ h⁻¹)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sk-SK"/>
          </a:p>
        </c:txPr>
        <c:crossAx val="4865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1745958225810003E-2"/>
          <c:y val="0.13028103943147457"/>
          <c:w val="0.29309056956115775"/>
          <c:h val="0.24593728415527005"/>
        </c:manualLayout>
      </c:layout>
      <c:overlay val="0"/>
      <c:txPr>
        <a:bodyPr/>
        <a:lstStyle/>
        <a:p>
          <a:pPr>
            <a:defRPr sz="1200"/>
          </a:pPr>
          <a:endParaRPr lang="sk-S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Všetky modely</a:t>
            </a:r>
          </a:p>
        </c:rich>
      </c:tx>
      <c:layout>
        <c:manualLayout>
          <c:xMode val="edge"/>
          <c:yMode val="edge"/>
          <c:x val="0.14102004477617938"/>
          <c:y val="5.6542810985460421E-2"/>
        </c:manualLayout>
      </c:layout>
      <c:overlay val="0"/>
      <c:spPr>
        <a:solidFill>
          <a:schemeClr val="bg1"/>
        </a:solidFill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1377128777738924"/>
          <c:y val="3.6470007081101936E-2"/>
          <c:w val="0.85543926075090537"/>
          <c:h val="0.65436590216206814"/>
        </c:manualLayout>
      </c:layout>
      <c:scatterChart>
        <c:scatterStyle val="lineMarker"/>
        <c:varyColors val="0"/>
        <c:ser>
          <c:idx val="0"/>
          <c:order val="0"/>
          <c:tx>
            <c:strRef>
              <c:f>Simulácia_dát!$B$13</c:f>
              <c:strCache>
                <c:ptCount val="1"/>
                <c:pt idx="0">
                  <c:v>MM nízke Km</c:v>
                </c:pt>
              </c:strCache>
            </c:strRef>
          </c:tx>
          <c:spPr>
            <a:ln w="12700" cap="rnd">
              <a:solidFill>
                <a:srgbClr val="002060"/>
              </a:solidFill>
              <a:prstDash val="lgDashDotDot"/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Simulácia_dát!$B$14:$B$25</c:f>
              <c:numCache>
                <c:formatCode>0.00</c:formatCode>
                <c:ptCount val="12"/>
                <c:pt idx="0">
                  <c:v>4.7619047619047619</c:v>
                </c:pt>
                <c:pt idx="1">
                  <c:v>9.0909090909090899</c:v>
                </c:pt>
                <c:pt idx="2">
                  <c:v>16.666666666666668</c:v>
                </c:pt>
                <c:pt idx="3">
                  <c:v>33.333333333333336</c:v>
                </c:pt>
                <c:pt idx="4">
                  <c:v>50</c:v>
                </c:pt>
                <c:pt idx="5">
                  <c:v>66.666666666666671</c:v>
                </c:pt>
                <c:pt idx="6">
                  <c:v>75</c:v>
                </c:pt>
                <c:pt idx="7">
                  <c:v>83.333333333333329</c:v>
                </c:pt>
                <c:pt idx="8">
                  <c:v>87.5</c:v>
                </c:pt>
                <c:pt idx="9">
                  <c:v>90.909090909090907</c:v>
                </c:pt>
                <c:pt idx="10">
                  <c:v>93.75</c:v>
                </c:pt>
                <c:pt idx="11">
                  <c:v>95.238095238095241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7E9-449B-97AD-7DC997BE0A3E}"/>
            </c:ext>
          </c:extLst>
        </c:ser>
        <c:ser>
          <c:idx val="1"/>
          <c:order val="1"/>
          <c:tx>
            <c:strRef>
              <c:f>Simulácia_dát!$C$13</c:f>
              <c:strCache>
                <c:ptCount val="1"/>
                <c:pt idx="0">
                  <c:v>MM vysoké Km</c:v>
                </c:pt>
              </c:strCache>
            </c:strRef>
          </c:tx>
          <c:spPr>
            <a:ln w="12700" cap="rnd">
              <a:solidFill>
                <a:srgbClr val="F78B09"/>
              </a:solidFill>
              <a:prstDash val="dashDot"/>
              <a:round/>
            </a:ln>
            <a:effectLst/>
          </c:spPr>
          <c:marker>
            <c:symbol val="squar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Simulácia_dát!$C$14:$C$25</c:f>
              <c:numCache>
                <c:formatCode>0.00</c:formatCode>
                <c:ptCount val="12"/>
                <c:pt idx="0">
                  <c:v>0.99009900990099009</c:v>
                </c:pt>
                <c:pt idx="1">
                  <c:v>1.9607843137254903</c:v>
                </c:pt>
                <c:pt idx="2">
                  <c:v>3.8461538461538458</c:v>
                </c:pt>
                <c:pt idx="3">
                  <c:v>9.0909090909090917</c:v>
                </c:pt>
                <c:pt idx="4">
                  <c:v>16.666666666666668</c:v>
                </c:pt>
                <c:pt idx="5">
                  <c:v>28.571428571428573</c:v>
                </c:pt>
                <c:pt idx="6">
                  <c:v>37.5</c:v>
                </c:pt>
                <c:pt idx="7">
                  <c:v>50</c:v>
                </c:pt>
                <c:pt idx="8">
                  <c:v>58.333333333333336</c:v>
                </c:pt>
                <c:pt idx="9">
                  <c:v>66.666666666666671</c:v>
                </c:pt>
                <c:pt idx="10">
                  <c:v>75</c:v>
                </c:pt>
                <c:pt idx="11">
                  <c:v>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7E9-449B-97AD-7DC997BE0A3E}"/>
            </c:ext>
          </c:extLst>
        </c:ser>
        <c:ser>
          <c:idx val="2"/>
          <c:order val="2"/>
          <c:tx>
            <c:strRef>
              <c:f>Simulácia_dát!$D$13</c:f>
              <c:strCache>
                <c:ptCount val="1"/>
                <c:pt idx="0">
                  <c:v>SI slabá inhibícia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star"/>
            <c:size val="9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Simulácia_dát!$D$14:$D$25</c:f>
              <c:numCache>
                <c:formatCode>0.00</c:formatCode>
                <c:ptCount val="12"/>
                <c:pt idx="0">
                  <c:v>2.4389054192478414</c:v>
                </c:pt>
                <c:pt idx="1">
                  <c:v>4.7609979051609219</c:v>
                </c:pt>
                <c:pt idx="2">
                  <c:v>9.0843023255813957</c:v>
                </c:pt>
                <c:pt idx="3">
                  <c:v>19.920318725099602</c:v>
                </c:pt>
                <c:pt idx="4">
                  <c:v>32.89473684210526</c:v>
                </c:pt>
                <c:pt idx="5">
                  <c:v>48.076923076923073</c:v>
                </c:pt>
                <c:pt idx="6">
                  <c:v>55.970149253731343</c:v>
                </c:pt>
                <c:pt idx="7">
                  <c:v>62.5</c:v>
                </c:pt>
                <c:pt idx="8">
                  <c:v>63.868613138686129</c:v>
                </c:pt>
                <c:pt idx="9">
                  <c:v>62.5</c:v>
                </c:pt>
                <c:pt idx="10">
                  <c:v>57.692307692307693</c:v>
                </c:pt>
                <c:pt idx="11">
                  <c:v>52.631578947368418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7E9-449B-97AD-7DC997BE0A3E}"/>
            </c:ext>
          </c:extLst>
        </c:ser>
        <c:ser>
          <c:idx val="3"/>
          <c:order val="3"/>
          <c:tx>
            <c:strRef>
              <c:f>Simulácia_dát!$E$13</c:f>
              <c:strCache>
                <c:ptCount val="1"/>
                <c:pt idx="0">
                  <c:v>SI silná inhibícia</c:v>
                </c:pt>
              </c:strCache>
            </c:strRef>
          </c:tx>
          <c:spPr>
            <a:ln w="12700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Simulácia_dát!$E$14:$E$25</c:f>
              <c:numCache>
                <c:formatCode>0.00</c:formatCode>
                <c:ptCount val="12"/>
                <c:pt idx="0">
                  <c:v>2.4384296513045598</c:v>
                </c:pt>
                <c:pt idx="1">
                  <c:v>4.7573739295908659</c:v>
                </c:pt>
                <c:pt idx="2">
                  <c:v>9.0579710144927521</c:v>
                </c:pt>
                <c:pt idx="3">
                  <c:v>19.607843137254903</c:v>
                </c:pt>
                <c:pt idx="4">
                  <c:v>31.25</c:v>
                </c:pt>
                <c:pt idx="5">
                  <c:v>41.666666666666671</c:v>
                </c:pt>
                <c:pt idx="6">
                  <c:v>44.117647058823522</c:v>
                </c:pt>
                <c:pt idx="7">
                  <c:v>41.666666666666664</c:v>
                </c:pt>
                <c:pt idx="8">
                  <c:v>37.234042553191486</c:v>
                </c:pt>
                <c:pt idx="9">
                  <c:v>31.25</c:v>
                </c:pt>
                <c:pt idx="10">
                  <c:v>24.193548387096776</c:v>
                </c:pt>
                <c:pt idx="11">
                  <c:v>19.607843137254903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7E9-449B-97AD-7DC997BE0A3E}"/>
            </c:ext>
          </c:extLst>
        </c:ser>
        <c:ser>
          <c:idx val="4"/>
          <c:order val="4"/>
          <c:tx>
            <c:strRef>
              <c:f>Simulácia_dát!$F$13</c:f>
              <c:strCache>
                <c:ptCount val="1"/>
                <c:pt idx="0">
                  <c:v>Kompetitívna I=1</c:v>
                </c:pt>
              </c:strCache>
            </c:strRef>
          </c:tx>
          <c:spPr>
            <a:ln w="12700" cap="rnd">
              <a:solidFill>
                <a:srgbClr val="7030A0"/>
              </a:solidFill>
              <a:prstDash val="lgDash"/>
              <a:round/>
            </a:ln>
            <a:effectLst/>
          </c:spPr>
          <c:marker>
            <c:symbol val="triangle"/>
            <c:size val="8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Simulácia_dát!$F$14:$F$25</c:f>
              <c:numCache>
                <c:formatCode>0.00</c:formatCode>
                <c:ptCount val="12"/>
                <c:pt idx="0">
                  <c:v>1.639344262295082</c:v>
                </c:pt>
                <c:pt idx="1">
                  <c:v>3.225806451612903</c:v>
                </c:pt>
                <c:pt idx="2">
                  <c:v>6.25</c:v>
                </c:pt>
                <c:pt idx="3">
                  <c:v>14.285714285714286</c:v>
                </c:pt>
                <c:pt idx="4">
                  <c:v>25</c:v>
                </c:pt>
                <c:pt idx="5">
                  <c:v>40</c:v>
                </c:pt>
                <c:pt idx="6">
                  <c:v>50</c:v>
                </c:pt>
                <c:pt idx="7">
                  <c:v>62.5</c:v>
                </c:pt>
                <c:pt idx="8">
                  <c:v>70</c:v>
                </c:pt>
                <c:pt idx="9">
                  <c:v>76.92307692307692</c:v>
                </c:pt>
                <c:pt idx="10">
                  <c:v>83.333333333333329</c:v>
                </c:pt>
                <c:pt idx="11">
                  <c:v>86.956521739130437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7E9-449B-97AD-7DC997BE0A3E}"/>
            </c:ext>
          </c:extLst>
        </c:ser>
        <c:ser>
          <c:idx val="5"/>
          <c:order val="5"/>
          <c:tx>
            <c:strRef>
              <c:f>Simulácia_dát!$G$13</c:f>
              <c:strCache>
                <c:ptCount val="1"/>
                <c:pt idx="0">
                  <c:v>Kompetitívna I=4, KiC=2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triangle"/>
            <c:size val="9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Simulácia_dát!$G$14:$G$25</c:f>
              <c:numCache>
                <c:formatCode>0.00</c:formatCode>
                <c:ptCount val="12"/>
                <c:pt idx="0">
                  <c:v>0.82644628099173556</c:v>
                </c:pt>
                <c:pt idx="1">
                  <c:v>1.639344262295082</c:v>
                </c:pt>
                <c:pt idx="2">
                  <c:v>3.225806451612903</c:v>
                </c:pt>
                <c:pt idx="3">
                  <c:v>7.6923076923076925</c:v>
                </c:pt>
                <c:pt idx="4">
                  <c:v>14.285714285714286</c:v>
                </c:pt>
                <c:pt idx="5">
                  <c:v>25</c:v>
                </c:pt>
                <c:pt idx="6">
                  <c:v>33.333333333333336</c:v>
                </c:pt>
                <c:pt idx="7">
                  <c:v>45.454545454545453</c:v>
                </c:pt>
                <c:pt idx="8">
                  <c:v>53.846153846153847</c:v>
                </c:pt>
                <c:pt idx="9">
                  <c:v>62.5</c:v>
                </c:pt>
                <c:pt idx="10">
                  <c:v>71.428571428571431</c:v>
                </c:pt>
                <c:pt idx="11">
                  <c:v>76.92307692307692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7E9-449B-97AD-7DC997BE0A3E}"/>
            </c:ext>
          </c:extLst>
        </c:ser>
        <c:ser>
          <c:idx val="6"/>
          <c:order val="6"/>
          <c:tx>
            <c:strRef>
              <c:f>Simulácia_dát!$H$13</c:f>
              <c:strCache>
                <c:ptCount val="1"/>
                <c:pt idx="0">
                  <c:v>Hill n=2</c:v>
                </c:pt>
              </c:strCache>
            </c:strRef>
          </c:tx>
          <c:spPr>
            <a:ln w="12700" cap="rnd">
              <a:solidFill>
                <a:srgbClr val="002060"/>
              </a:solidFill>
              <a:prstDash val="lgDashDot"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Simulácia_dát!$A$14:$A$25</c:f>
              <c:numCache>
                <c:formatCode>0.00</c:formatCode>
                <c:ptCount val="12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20</c:v>
                </c:pt>
              </c:numCache>
            </c:numRef>
          </c:xVal>
          <c:yVal>
            <c:numRef>
              <c:f>Simulácia_dát!$H$14:$H$25</c:f>
              <c:numCache>
                <c:formatCode>0.00</c:formatCode>
                <c:ptCount val="12"/>
                <c:pt idx="0">
                  <c:v>2.7770063871146913E-2</c:v>
                </c:pt>
                <c:pt idx="1">
                  <c:v>0.11098779134295231</c:v>
                </c:pt>
                <c:pt idx="2">
                  <c:v>0.44247787610619482</c:v>
                </c:pt>
                <c:pt idx="3">
                  <c:v>2.7027027027027026</c:v>
                </c:pt>
                <c:pt idx="4">
                  <c:v>10</c:v>
                </c:pt>
                <c:pt idx="5">
                  <c:v>30.76923076923077</c:v>
                </c:pt>
                <c:pt idx="6">
                  <c:v>50</c:v>
                </c:pt>
                <c:pt idx="7">
                  <c:v>73.529411764705884</c:v>
                </c:pt>
                <c:pt idx="8">
                  <c:v>84.482758620689651</c:v>
                </c:pt>
                <c:pt idx="9">
                  <c:v>91.743119266055047</c:v>
                </c:pt>
                <c:pt idx="10">
                  <c:v>96.15384615384616</c:v>
                </c:pt>
                <c:pt idx="11">
                  <c:v>97.799511002444987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7E9-449B-97AD-7DC997BE0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2138463"/>
        <c:axId val="1932142303"/>
      </c:scatterChart>
      <c:valAx>
        <c:axId val="1932138463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koncentrácia substrátu</a:t>
                </a:r>
                <a:r>
                  <a:rPr lang="en-US"/>
                  <a:t> (mM)</a:t>
                </a:r>
                <a:endParaRPr lang="sk-S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32142303"/>
        <c:crosses val="autoZero"/>
        <c:crossBetween val="midCat"/>
        <c:majorUnit val="2"/>
      </c:valAx>
      <c:valAx>
        <c:axId val="193214230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rýchlosť reakcie (nmol g⁻¹ h⁻¹)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321384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636651084770609E-2"/>
          <c:y val="0.81890972231055947"/>
          <c:w val="0.96463753669382435"/>
          <c:h val="0.164935188836451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aseline="0">
          <a:solidFill>
            <a:schemeClr val="tx1"/>
          </a:solidFill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15048118985127"/>
          <c:y val="5.0925925925925923E-2"/>
          <c:w val="0.81862729658792655"/>
          <c:h val="0.76722951297754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'Single-S task'!$J$2</c:f>
              <c:strCache>
                <c:ptCount val="1"/>
                <c:pt idx="0">
                  <c:v>Michaelis–Menten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'Single-S task'!$I$3:$I$22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'Single-S task'!$J$3:$J$22</c:f>
              <c:numCache>
                <c:formatCode>0.00</c:formatCode>
                <c:ptCount val="20"/>
                <c:pt idx="0">
                  <c:v>33.333333333333336</c:v>
                </c:pt>
                <c:pt idx="1">
                  <c:v>50</c:v>
                </c:pt>
                <c:pt idx="2">
                  <c:v>60</c:v>
                </c:pt>
                <c:pt idx="3">
                  <c:v>66.666666666666671</c:v>
                </c:pt>
                <c:pt idx="4">
                  <c:v>71.428571428571431</c:v>
                </c:pt>
                <c:pt idx="5">
                  <c:v>75</c:v>
                </c:pt>
                <c:pt idx="6">
                  <c:v>77.777777777777771</c:v>
                </c:pt>
                <c:pt idx="7">
                  <c:v>80</c:v>
                </c:pt>
                <c:pt idx="8">
                  <c:v>81.818181818181813</c:v>
                </c:pt>
                <c:pt idx="9">
                  <c:v>83.333333333333329</c:v>
                </c:pt>
                <c:pt idx="10">
                  <c:v>84.615384615384613</c:v>
                </c:pt>
                <c:pt idx="11">
                  <c:v>85.714285714285708</c:v>
                </c:pt>
                <c:pt idx="12">
                  <c:v>86.666666666666671</c:v>
                </c:pt>
                <c:pt idx="13">
                  <c:v>87.5</c:v>
                </c:pt>
                <c:pt idx="14">
                  <c:v>88.235294117647058</c:v>
                </c:pt>
                <c:pt idx="15">
                  <c:v>88.888888888888886</c:v>
                </c:pt>
                <c:pt idx="16">
                  <c:v>89.473684210526315</c:v>
                </c:pt>
                <c:pt idx="17">
                  <c:v>90</c:v>
                </c:pt>
                <c:pt idx="18">
                  <c:v>90.476190476190482</c:v>
                </c:pt>
                <c:pt idx="19">
                  <c:v>90.909090909090907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0CC-4463-A801-F09423F77BEC}"/>
            </c:ext>
          </c:extLst>
        </c:ser>
        <c:ser>
          <c:idx val="1"/>
          <c:order val="1"/>
          <c:tx>
            <c:strRef>
              <c:f>'Single-S task'!$K$2</c:f>
              <c:strCache>
                <c:ptCount val="1"/>
                <c:pt idx="0">
                  <c:v>Inhibícia substrátom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'Single-S task'!$I$3:$I$22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'Single-S task'!$K$3:$K$22</c:f>
              <c:numCache>
                <c:formatCode>0.00</c:formatCode>
                <c:ptCount val="20"/>
                <c:pt idx="0">
                  <c:v>31.25</c:v>
                </c:pt>
                <c:pt idx="1">
                  <c:v>41.666666666666671</c:v>
                </c:pt>
                <c:pt idx="2">
                  <c:v>44.117647058823522</c:v>
                </c:pt>
                <c:pt idx="3">
                  <c:v>43.478260869565219</c:v>
                </c:pt>
                <c:pt idx="4">
                  <c:v>41.666666666666664</c:v>
                </c:pt>
                <c:pt idx="5">
                  <c:v>39.473684210526315</c:v>
                </c:pt>
                <c:pt idx="6">
                  <c:v>37.234042553191486</c:v>
                </c:pt>
                <c:pt idx="7">
                  <c:v>35.087719298245609</c:v>
                </c:pt>
                <c:pt idx="8">
                  <c:v>33.088235294117645</c:v>
                </c:pt>
                <c:pt idx="9">
                  <c:v>31.25</c:v>
                </c:pt>
                <c:pt idx="10">
                  <c:v>29.569892473118276</c:v>
                </c:pt>
                <c:pt idx="11">
                  <c:v>28.037383177570096</c:v>
                </c:pt>
                <c:pt idx="12">
                  <c:v>26.639344262295079</c:v>
                </c:pt>
                <c:pt idx="13">
                  <c:v>25.362318840579711</c:v>
                </c:pt>
                <c:pt idx="14">
                  <c:v>24.193548387096776</c:v>
                </c:pt>
                <c:pt idx="15">
                  <c:v>23.121387283236992</c:v>
                </c:pt>
                <c:pt idx="16">
                  <c:v>22.135416666666664</c:v>
                </c:pt>
                <c:pt idx="17">
                  <c:v>21.226415094339622</c:v>
                </c:pt>
                <c:pt idx="18">
                  <c:v>20.386266094420602</c:v>
                </c:pt>
                <c:pt idx="19">
                  <c:v>19.607843137254903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0CC-4463-A801-F09423F77BEC}"/>
            </c:ext>
          </c:extLst>
        </c:ser>
        <c:ser>
          <c:idx val="2"/>
          <c:order val="2"/>
          <c:tx>
            <c:strRef>
              <c:f>'Single-S task'!$L$2</c:f>
              <c:strCache>
                <c:ptCount val="1"/>
                <c:pt idx="0">
                  <c:v>Kompetitívna inhibícia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'Single-S task'!$I$3:$I$22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'Single-S task'!$L$3:$L$22</c:f>
              <c:numCache>
                <c:formatCode>0.00</c:formatCode>
                <c:ptCount val="20"/>
                <c:pt idx="0">
                  <c:v>14.285714285714286</c:v>
                </c:pt>
                <c:pt idx="1">
                  <c:v>25</c:v>
                </c:pt>
                <c:pt idx="2">
                  <c:v>33.333333333333336</c:v>
                </c:pt>
                <c:pt idx="3">
                  <c:v>40</c:v>
                </c:pt>
                <c:pt idx="4">
                  <c:v>45.454545454545453</c:v>
                </c:pt>
                <c:pt idx="5">
                  <c:v>50</c:v>
                </c:pt>
                <c:pt idx="6">
                  <c:v>53.846153846153847</c:v>
                </c:pt>
                <c:pt idx="7">
                  <c:v>57.142857142857146</c:v>
                </c:pt>
                <c:pt idx="8">
                  <c:v>60</c:v>
                </c:pt>
                <c:pt idx="9">
                  <c:v>62.5</c:v>
                </c:pt>
                <c:pt idx="10">
                  <c:v>64.705882352941174</c:v>
                </c:pt>
                <c:pt idx="11">
                  <c:v>66.666666666666671</c:v>
                </c:pt>
                <c:pt idx="12">
                  <c:v>68.421052631578945</c:v>
                </c:pt>
                <c:pt idx="13">
                  <c:v>70</c:v>
                </c:pt>
                <c:pt idx="14">
                  <c:v>71.428571428571431</c:v>
                </c:pt>
                <c:pt idx="15">
                  <c:v>72.727272727272734</c:v>
                </c:pt>
                <c:pt idx="16">
                  <c:v>73.913043478260875</c:v>
                </c:pt>
                <c:pt idx="17">
                  <c:v>75</c:v>
                </c:pt>
                <c:pt idx="18">
                  <c:v>76</c:v>
                </c:pt>
                <c:pt idx="19">
                  <c:v>76.92307692307692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0CC-4463-A801-F09423F77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690640"/>
        <c:axId val="126703600"/>
      </c:scatterChart>
      <c:valAx>
        <c:axId val="126690640"/>
        <c:scaling>
          <c:orientation val="minMax"/>
          <c:max val="2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[S] koncentrácia substrátu </a:t>
                </a:r>
                <a:r>
                  <a:rPr lang="en-US"/>
                  <a:t>(</a:t>
                </a:r>
                <a:r>
                  <a:rPr lang="sk-SK"/>
                  <a:t>mM </a:t>
                </a:r>
                <a:r>
                  <a:rPr lang="en-US"/>
                  <a:t>)</a:t>
                </a:r>
                <a:endParaRPr lang="sk-S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26703600"/>
        <c:crosses val="autoZero"/>
        <c:crossBetween val="midCat"/>
        <c:majorUnit val="1"/>
      </c:valAx>
      <c:valAx>
        <c:axId val="12670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v rýchlosť reakcie </a:t>
                </a:r>
                <a:r>
                  <a:rPr lang="en-US"/>
                  <a:t>(</a:t>
                </a:r>
                <a:r>
                  <a:rPr lang="sk-SK"/>
                  <a:t>nmol g⁻¹ h⁻¹</a:t>
                </a:r>
                <a:r>
                  <a:rPr lang="en-US"/>
                  <a:t>)</a:t>
                </a:r>
                <a:r>
                  <a:rPr lang="sk-SK"/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266906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164348206474191"/>
          <c:y val="0.31539297171186931"/>
          <c:w val="0.28337948381452316"/>
          <c:h val="0.25868110236220471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27</xdr:row>
      <xdr:rowOff>0</xdr:rowOff>
    </xdr:from>
    <xdr:to>
      <xdr:col>4</xdr:col>
      <xdr:colOff>1209676</xdr:colOff>
      <xdr:row>45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266700</xdr:colOff>
      <xdr:row>27</xdr:row>
      <xdr:rowOff>9525</xdr:rowOff>
    </xdr:from>
    <xdr:to>
      <xdr:col>10</xdr:col>
      <xdr:colOff>657225</xdr:colOff>
      <xdr:row>45</xdr:row>
      <xdr:rowOff>9525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46</xdr:row>
      <xdr:rowOff>0</xdr:rowOff>
    </xdr:from>
    <xdr:to>
      <xdr:col>4</xdr:col>
      <xdr:colOff>1209676</xdr:colOff>
      <xdr:row>64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864870</xdr:colOff>
      <xdr:row>18</xdr:row>
      <xdr:rowOff>30480</xdr:rowOff>
    </xdr:from>
    <xdr:to>
      <xdr:col>15</xdr:col>
      <xdr:colOff>350520</xdr:colOff>
      <xdr:row>45</xdr:row>
      <xdr:rowOff>15240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EA985225-A4A1-C1D1-8232-A4E26BF513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765810</xdr:colOff>
      <xdr:row>11</xdr:row>
      <xdr:rowOff>129540</xdr:rowOff>
    </xdr:from>
    <xdr:to>
      <xdr:col>7</xdr:col>
      <xdr:colOff>499110</xdr:colOff>
      <xdr:row>27</xdr:row>
      <xdr:rowOff>68580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2FF4FB3-0DF8-FF19-C160-3D8AF838C5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workbookViewId="0">
      <selection sqref="A1:H1"/>
    </sheetView>
  </sheetViews>
  <sheetFormatPr defaultRowHeight="14.25"/>
  <cols>
    <col min="1" max="1" width="18.625" bestFit="1" customWidth="1"/>
    <col min="2" max="2" width="42.75" bestFit="1" customWidth="1"/>
    <col min="3" max="3" width="22.375" bestFit="1" customWidth="1"/>
    <col min="4" max="4" width="32" customWidth="1"/>
  </cols>
  <sheetData>
    <row r="1" spans="1:26" ht="27.95" customHeight="1">
      <c r="A1" s="8" t="s">
        <v>95</v>
      </c>
      <c r="B1" s="9"/>
      <c r="C1" s="9"/>
      <c r="D1" s="9"/>
      <c r="E1" s="9"/>
      <c r="F1" s="9"/>
      <c r="G1" s="9"/>
      <c r="H1" s="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">
      <c r="A3" s="5" t="s">
        <v>0</v>
      </c>
      <c r="B3" s="5" t="s">
        <v>45</v>
      </c>
      <c r="C3" s="5" t="s">
        <v>63</v>
      </c>
      <c r="D3" s="5" t="s">
        <v>64</v>
      </c>
    </row>
    <row r="4" spans="1:26">
      <c r="A4" t="s">
        <v>1</v>
      </c>
      <c r="B4" t="s">
        <v>46</v>
      </c>
      <c r="C4" t="s">
        <v>2</v>
      </c>
      <c r="D4" t="s">
        <v>55</v>
      </c>
    </row>
    <row r="5" spans="1:26">
      <c r="A5" t="s">
        <v>3</v>
      </c>
      <c r="B5" t="s">
        <v>47</v>
      </c>
      <c r="C5" t="s">
        <v>2</v>
      </c>
      <c r="D5" t="s">
        <v>56</v>
      </c>
    </row>
    <row r="6" spans="1:26">
      <c r="A6" t="s">
        <v>4</v>
      </c>
      <c r="B6" t="s">
        <v>48</v>
      </c>
      <c r="C6" t="s">
        <v>5</v>
      </c>
      <c r="D6" t="s">
        <v>57</v>
      </c>
    </row>
    <row r="7" spans="1:26">
      <c r="A7" t="s">
        <v>6</v>
      </c>
      <c r="B7" t="s">
        <v>49</v>
      </c>
      <c r="C7" t="s">
        <v>5</v>
      </c>
      <c r="D7" t="s">
        <v>58</v>
      </c>
    </row>
    <row r="8" spans="1:26">
      <c r="A8" t="s">
        <v>7</v>
      </c>
      <c r="B8" t="s">
        <v>50</v>
      </c>
      <c r="C8" t="s">
        <v>5</v>
      </c>
      <c r="D8" t="s">
        <v>59</v>
      </c>
    </row>
    <row r="9" spans="1:26">
      <c r="A9" t="s">
        <v>8</v>
      </c>
      <c r="B9" t="s">
        <v>51</v>
      </c>
      <c r="C9" t="s">
        <v>5</v>
      </c>
      <c r="D9" t="s">
        <v>60</v>
      </c>
    </row>
    <row r="10" spans="1:26">
      <c r="A10" t="s">
        <v>9</v>
      </c>
      <c r="B10" t="s">
        <v>52</v>
      </c>
      <c r="C10" t="s">
        <v>5</v>
      </c>
      <c r="D10" t="s">
        <v>61</v>
      </c>
    </row>
    <row r="11" spans="1:26">
      <c r="A11" t="s">
        <v>10</v>
      </c>
      <c r="B11" t="s">
        <v>53</v>
      </c>
      <c r="C11" t="s">
        <v>54</v>
      </c>
      <c r="D11" t="s">
        <v>62</v>
      </c>
    </row>
    <row r="13" spans="1:26" ht="15">
      <c r="A13" s="5" t="s">
        <v>11</v>
      </c>
      <c r="B13" s="5" t="s">
        <v>67</v>
      </c>
      <c r="C13" s="5" t="s">
        <v>66</v>
      </c>
      <c r="D13" s="5" t="s">
        <v>65</v>
      </c>
    </row>
    <row r="14" spans="1:26">
      <c r="A14" t="s">
        <v>12</v>
      </c>
      <c r="B14" t="s">
        <v>13</v>
      </c>
      <c r="C14" t="s">
        <v>14</v>
      </c>
      <c r="D14" t="s">
        <v>70</v>
      </c>
    </row>
    <row r="15" spans="1:26">
      <c r="A15" t="s">
        <v>68</v>
      </c>
      <c r="B15" t="s">
        <v>16</v>
      </c>
      <c r="C15" t="s">
        <v>17</v>
      </c>
      <c r="D15" t="s">
        <v>71</v>
      </c>
    </row>
    <row r="16" spans="1:26">
      <c r="A16" t="s">
        <v>69</v>
      </c>
      <c r="B16" t="s">
        <v>19</v>
      </c>
      <c r="C16" t="s">
        <v>20</v>
      </c>
      <c r="D16" t="s">
        <v>72</v>
      </c>
    </row>
    <row r="17" spans="1:8">
      <c r="A17" t="s">
        <v>21</v>
      </c>
      <c r="B17" t="s">
        <v>22</v>
      </c>
      <c r="C17" t="s">
        <v>23</v>
      </c>
      <c r="D17" t="s">
        <v>73</v>
      </c>
    </row>
    <row r="19" spans="1:8">
      <c r="A19" s="10" t="s">
        <v>74</v>
      </c>
      <c r="B19" s="10"/>
      <c r="C19" s="10"/>
      <c r="D19" s="10"/>
      <c r="E19" s="10"/>
      <c r="F19" s="10"/>
      <c r="G19" s="10"/>
      <c r="H19" s="10"/>
    </row>
    <row r="20" spans="1:8">
      <c r="A20" s="10"/>
      <c r="B20" s="10"/>
      <c r="C20" s="10"/>
      <c r="D20" s="10"/>
      <c r="E20" s="10"/>
      <c r="F20" s="10"/>
      <c r="G20" s="10"/>
      <c r="H20" s="10"/>
    </row>
  </sheetData>
  <mergeCells count="2">
    <mergeCell ref="A1:H1"/>
    <mergeCell ref="A19:H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5"/>
  <sheetViews>
    <sheetView tabSelected="1" zoomScale="75" zoomScaleNormal="75" workbookViewId="0">
      <selection sqref="A1:N1"/>
    </sheetView>
  </sheetViews>
  <sheetFormatPr defaultRowHeight="14.25"/>
  <cols>
    <col min="1" max="1" width="23.125" bestFit="1" customWidth="1"/>
    <col min="2" max="2" width="18.25" bestFit="1" customWidth="1"/>
    <col min="3" max="8" width="16" customWidth="1"/>
    <col min="9" max="9" width="5.5" customWidth="1"/>
    <col min="10" max="14" width="24" customWidth="1"/>
  </cols>
  <sheetData>
    <row r="1" spans="1:26" ht="27.95" customHeight="1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">
      <c r="A3" s="2" t="s">
        <v>75</v>
      </c>
      <c r="B3" s="2" t="s">
        <v>11</v>
      </c>
      <c r="C3" s="2" t="s">
        <v>3</v>
      </c>
      <c r="D3" s="2" t="s">
        <v>86</v>
      </c>
      <c r="E3" s="2" t="s">
        <v>24</v>
      </c>
      <c r="F3" s="2" t="s">
        <v>10</v>
      </c>
      <c r="H3" t="s">
        <v>80</v>
      </c>
    </row>
    <row r="4" spans="1:26" ht="15">
      <c r="A4" t="s">
        <v>76</v>
      </c>
      <c r="B4" t="s">
        <v>12</v>
      </c>
      <c r="C4">
        <v>100</v>
      </c>
      <c r="D4">
        <v>1</v>
      </c>
      <c r="H4" s="2" t="s">
        <v>75</v>
      </c>
      <c r="I4" s="2" t="s">
        <v>25</v>
      </c>
      <c r="J4" s="2" t="s">
        <v>26</v>
      </c>
      <c r="K4" s="2" t="s">
        <v>65</v>
      </c>
    </row>
    <row r="5" spans="1:26">
      <c r="A5" t="s">
        <v>77</v>
      </c>
      <c r="B5" t="s">
        <v>12</v>
      </c>
      <c r="C5">
        <v>100</v>
      </c>
      <c r="D5">
        <v>5</v>
      </c>
      <c r="H5" s="6" t="s">
        <v>88</v>
      </c>
      <c r="I5">
        <v>1</v>
      </c>
      <c r="J5">
        <v>2</v>
      </c>
      <c r="K5" t="s">
        <v>93</v>
      </c>
    </row>
    <row r="6" spans="1:26">
      <c r="A6" t="s">
        <v>78</v>
      </c>
      <c r="B6" t="s">
        <v>68</v>
      </c>
      <c r="C6">
        <v>100</v>
      </c>
      <c r="D6">
        <v>2</v>
      </c>
      <c r="E6">
        <v>25</v>
      </c>
      <c r="H6" s="6" t="s">
        <v>89</v>
      </c>
      <c r="I6">
        <v>4</v>
      </c>
      <c r="J6">
        <v>2</v>
      </c>
      <c r="K6" t="s">
        <v>94</v>
      </c>
    </row>
    <row r="7" spans="1:26">
      <c r="A7" t="s">
        <v>79</v>
      </c>
      <c r="B7" t="s">
        <v>68</v>
      </c>
      <c r="C7">
        <v>100</v>
      </c>
      <c r="D7">
        <v>2</v>
      </c>
      <c r="E7">
        <v>5</v>
      </c>
    </row>
    <row r="8" spans="1:26">
      <c r="A8" t="s">
        <v>91</v>
      </c>
      <c r="B8" t="s">
        <v>69</v>
      </c>
      <c r="C8">
        <v>100</v>
      </c>
      <c r="D8">
        <v>2</v>
      </c>
    </row>
    <row r="9" spans="1:26">
      <c r="A9" t="s">
        <v>92</v>
      </c>
      <c r="B9" t="s">
        <v>69</v>
      </c>
      <c r="C9">
        <v>100</v>
      </c>
      <c r="D9">
        <v>2</v>
      </c>
    </row>
    <row r="10" spans="1:26">
      <c r="A10" t="s">
        <v>27</v>
      </c>
      <c r="B10" t="s">
        <v>21</v>
      </c>
      <c r="C10">
        <v>100</v>
      </c>
      <c r="D10">
        <v>3</v>
      </c>
      <c r="F10">
        <v>2</v>
      </c>
    </row>
    <row r="13" spans="1:26" ht="15">
      <c r="A13" s="2" t="s">
        <v>28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90</v>
      </c>
      <c r="G13" s="2" t="s">
        <v>87</v>
      </c>
      <c r="H13" s="2" t="s">
        <v>29</v>
      </c>
      <c r="J13" s="2" t="s">
        <v>83</v>
      </c>
      <c r="K13" s="2"/>
      <c r="L13" s="2"/>
      <c r="M13" s="2"/>
      <c r="N13" s="2"/>
    </row>
    <row r="14" spans="1:26">
      <c r="A14" s="3">
        <v>0.05</v>
      </c>
      <c r="B14" s="3">
        <f t="shared" ref="B14:B25" si="0">($C$4*A14)/($D$4+A14)</f>
        <v>4.7619047619047619</v>
      </c>
      <c r="C14" s="3">
        <f t="shared" ref="C14:C25" si="1">($C$5*A14)/($D$5+A14)</f>
        <v>0.99009900990099009</v>
      </c>
      <c r="D14" s="3">
        <f t="shared" ref="D14:D25" si="2">($C$6*A14)/($D$6+A14*(1+A14/$E$6))</f>
        <v>2.4389054192478414</v>
      </c>
      <c r="E14" s="3">
        <f t="shared" ref="E14:E25" si="3">($C$7*A14)/($D$7+A14*(1+A14/$E$7))</f>
        <v>2.4384296513045598</v>
      </c>
      <c r="F14" s="3">
        <f>($C$8*A14)/($D$8*(1+$I$5/$J$5)+A14)</f>
        <v>1.639344262295082</v>
      </c>
      <c r="G14" s="3">
        <f>($C$9*A14)/($D$9*(1+$I$6/$J$6)+A14)</f>
        <v>0.82644628099173556</v>
      </c>
      <c r="H14" s="3">
        <f t="shared" ref="H14:H25" si="4">($C$10*(A14^$F$10))/(($D$10^$F$10)+(A14^$F$10))</f>
        <v>2.7770063871146913E-2</v>
      </c>
      <c r="J14" t="s">
        <v>81</v>
      </c>
    </row>
    <row r="15" spans="1:26">
      <c r="A15" s="3">
        <v>0.1</v>
      </c>
      <c r="B15" s="3">
        <f t="shared" si="0"/>
        <v>9.0909090909090899</v>
      </c>
      <c r="C15" s="3">
        <f t="shared" si="1"/>
        <v>1.9607843137254903</v>
      </c>
      <c r="D15" s="3">
        <f t="shared" si="2"/>
        <v>4.7609979051609219</v>
      </c>
      <c r="E15" s="3">
        <f t="shared" si="3"/>
        <v>4.7573739295908659</v>
      </c>
      <c r="F15" s="3">
        <f>($C$8*A15)/($D$8*(1+$I$5/$J$5)+A15)</f>
        <v>3.225806451612903</v>
      </c>
      <c r="G15" s="3">
        <f>($C$9*A15)/($D$9*(1+$I$6/$J$6)+A15)</f>
        <v>1.639344262295082</v>
      </c>
      <c r="H15" s="3">
        <f t="shared" si="4"/>
        <v>0.11098779134295231</v>
      </c>
      <c r="J15" t="s">
        <v>82</v>
      </c>
    </row>
    <row r="16" spans="1:26">
      <c r="A16" s="3">
        <v>0.2</v>
      </c>
      <c r="B16" s="3">
        <f t="shared" si="0"/>
        <v>16.666666666666668</v>
      </c>
      <c r="C16" s="3">
        <f t="shared" si="1"/>
        <v>3.8461538461538458</v>
      </c>
      <c r="D16" s="3">
        <f t="shared" si="2"/>
        <v>9.0843023255813957</v>
      </c>
      <c r="E16" s="3">
        <f t="shared" si="3"/>
        <v>9.0579710144927521</v>
      </c>
      <c r="F16" s="3">
        <f t="shared" ref="F16:F25" si="5">($C$8*A16)/($D$8*(1+$I$5/$J$5)+A16)</f>
        <v>6.25</v>
      </c>
      <c r="G16" s="3">
        <f t="shared" ref="G16:G25" si="6">($C$9*A16)/($D$9*(1+$I$6/$J$6)+A16)</f>
        <v>3.225806451612903</v>
      </c>
      <c r="H16" s="3">
        <f t="shared" si="4"/>
        <v>0.44247787610619482</v>
      </c>
      <c r="J16" t="s">
        <v>84</v>
      </c>
    </row>
    <row r="17" spans="1:10">
      <c r="A17" s="3">
        <v>0.5</v>
      </c>
      <c r="B17" s="3">
        <f t="shared" si="0"/>
        <v>33.333333333333336</v>
      </c>
      <c r="C17" s="3">
        <f t="shared" si="1"/>
        <v>9.0909090909090917</v>
      </c>
      <c r="D17" s="3">
        <f t="shared" si="2"/>
        <v>19.920318725099602</v>
      </c>
      <c r="E17" s="3">
        <f t="shared" si="3"/>
        <v>19.607843137254903</v>
      </c>
      <c r="F17" s="3">
        <f t="shared" si="5"/>
        <v>14.285714285714286</v>
      </c>
      <c r="G17" s="3">
        <f t="shared" si="6"/>
        <v>7.6923076923076925</v>
      </c>
      <c r="H17" s="3">
        <f t="shared" si="4"/>
        <v>2.7027027027027026</v>
      </c>
      <c r="J17" t="s">
        <v>85</v>
      </c>
    </row>
    <row r="18" spans="1:10">
      <c r="A18" s="3">
        <v>1</v>
      </c>
      <c r="B18" s="3">
        <f t="shared" si="0"/>
        <v>50</v>
      </c>
      <c r="C18" s="3">
        <f t="shared" si="1"/>
        <v>16.666666666666668</v>
      </c>
      <c r="D18" s="3">
        <f t="shared" si="2"/>
        <v>32.89473684210526</v>
      </c>
      <c r="E18" s="3">
        <f t="shared" si="3"/>
        <v>31.25</v>
      </c>
      <c r="F18" s="3">
        <f t="shared" si="5"/>
        <v>25</v>
      </c>
      <c r="G18" s="3">
        <f t="shared" si="6"/>
        <v>14.285714285714286</v>
      </c>
      <c r="H18" s="3">
        <f t="shared" si="4"/>
        <v>10</v>
      </c>
    </row>
    <row r="19" spans="1:10">
      <c r="A19" s="3">
        <v>2</v>
      </c>
      <c r="B19" s="3">
        <f t="shared" si="0"/>
        <v>66.666666666666671</v>
      </c>
      <c r="C19" s="3">
        <f t="shared" si="1"/>
        <v>28.571428571428573</v>
      </c>
      <c r="D19" s="3">
        <f t="shared" si="2"/>
        <v>48.076923076923073</v>
      </c>
      <c r="E19" s="3">
        <f t="shared" si="3"/>
        <v>41.666666666666671</v>
      </c>
      <c r="F19" s="3">
        <f t="shared" si="5"/>
        <v>40</v>
      </c>
      <c r="G19" s="3">
        <f t="shared" si="6"/>
        <v>25</v>
      </c>
      <c r="H19" s="3">
        <f t="shared" si="4"/>
        <v>30.76923076923077</v>
      </c>
    </row>
    <row r="20" spans="1:10">
      <c r="A20" s="3">
        <v>3</v>
      </c>
      <c r="B20" s="3">
        <f t="shared" si="0"/>
        <v>75</v>
      </c>
      <c r="C20" s="3">
        <f t="shared" si="1"/>
        <v>37.5</v>
      </c>
      <c r="D20" s="3">
        <f t="shared" si="2"/>
        <v>55.970149253731343</v>
      </c>
      <c r="E20" s="3">
        <f t="shared" si="3"/>
        <v>44.117647058823522</v>
      </c>
      <c r="F20" s="3">
        <f t="shared" si="5"/>
        <v>50</v>
      </c>
      <c r="G20" s="3">
        <f t="shared" si="6"/>
        <v>33.333333333333336</v>
      </c>
      <c r="H20" s="3">
        <f t="shared" si="4"/>
        <v>50</v>
      </c>
    </row>
    <row r="21" spans="1:10">
      <c r="A21" s="3">
        <v>5</v>
      </c>
      <c r="B21" s="3">
        <f t="shared" si="0"/>
        <v>83.333333333333329</v>
      </c>
      <c r="C21" s="3">
        <f t="shared" si="1"/>
        <v>50</v>
      </c>
      <c r="D21" s="3">
        <f t="shared" si="2"/>
        <v>62.5</v>
      </c>
      <c r="E21" s="3">
        <f t="shared" si="3"/>
        <v>41.666666666666664</v>
      </c>
      <c r="F21" s="3">
        <f t="shared" si="5"/>
        <v>62.5</v>
      </c>
      <c r="G21" s="3">
        <f t="shared" si="6"/>
        <v>45.454545454545453</v>
      </c>
      <c r="H21" s="3">
        <f t="shared" si="4"/>
        <v>73.529411764705884</v>
      </c>
    </row>
    <row r="22" spans="1:10">
      <c r="A22" s="3">
        <v>7</v>
      </c>
      <c r="B22" s="3">
        <f t="shared" si="0"/>
        <v>87.5</v>
      </c>
      <c r="C22" s="3">
        <f t="shared" si="1"/>
        <v>58.333333333333336</v>
      </c>
      <c r="D22" s="3">
        <f t="shared" si="2"/>
        <v>63.868613138686129</v>
      </c>
      <c r="E22" s="3">
        <f t="shared" si="3"/>
        <v>37.234042553191486</v>
      </c>
      <c r="F22" s="3">
        <f t="shared" si="5"/>
        <v>70</v>
      </c>
      <c r="G22" s="3">
        <f t="shared" si="6"/>
        <v>53.846153846153847</v>
      </c>
      <c r="H22" s="3">
        <f t="shared" si="4"/>
        <v>84.482758620689651</v>
      </c>
    </row>
    <row r="23" spans="1:10">
      <c r="A23" s="3">
        <v>10</v>
      </c>
      <c r="B23" s="3">
        <f t="shared" si="0"/>
        <v>90.909090909090907</v>
      </c>
      <c r="C23" s="3">
        <f t="shared" si="1"/>
        <v>66.666666666666671</v>
      </c>
      <c r="D23" s="3">
        <f t="shared" si="2"/>
        <v>62.5</v>
      </c>
      <c r="E23" s="3">
        <f t="shared" si="3"/>
        <v>31.25</v>
      </c>
      <c r="F23" s="3">
        <f t="shared" si="5"/>
        <v>76.92307692307692</v>
      </c>
      <c r="G23" s="3">
        <f t="shared" si="6"/>
        <v>62.5</v>
      </c>
      <c r="H23" s="3">
        <f t="shared" si="4"/>
        <v>91.743119266055047</v>
      </c>
    </row>
    <row r="24" spans="1:10">
      <c r="A24" s="3">
        <v>15</v>
      </c>
      <c r="B24" s="3">
        <f t="shared" si="0"/>
        <v>93.75</v>
      </c>
      <c r="C24" s="3">
        <f t="shared" si="1"/>
        <v>75</v>
      </c>
      <c r="D24" s="3">
        <f t="shared" si="2"/>
        <v>57.692307692307693</v>
      </c>
      <c r="E24" s="3">
        <f t="shared" si="3"/>
        <v>24.193548387096776</v>
      </c>
      <c r="F24" s="3">
        <f t="shared" si="5"/>
        <v>83.333333333333329</v>
      </c>
      <c r="G24" s="3">
        <f t="shared" si="6"/>
        <v>71.428571428571431</v>
      </c>
      <c r="H24" s="3">
        <f t="shared" si="4"/>
        <v>96.15384615384616</v>
      </c>
    </row>
    <row r="25" spans="1:10">
      <c r="A25" s="3">
        <v>20</v>
      </c>
      <c r="B25" s="3">
        <f t="shared" si="0"/>
        <v>95.238095238095241</v>
      </c>
      <c r="C25" s="3">
        <f t="shared" si="1"/>
        <v>80</v>
      </c>
      <c r="D25" s="3">
        <f t="shared" si="2"/>
        <v>52.631578947368418</v>
      </c>
      <c r="E25" s="3">
        <f t="shared" si="3"/>
        <v>19.607843137254903</v>
      </c>
      <c r="F25" s="3">
        <f t="shared" si="5"/>
        <v>86.956521739130437</v>
      </c>
      <c r="G25" s="3">
        <f t="shared" si="6"/>
        <v>76.92307692307692</v>
      </c>
      <c r="H25" s="3">
        <f t="shared" si="4"/>
        <v>97.799511002444987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"/>
  <sheetViews>
    <sheetView workbookViewId="0">
      <selection activeCell="D23" sqref="D23"/>
    </sheetView>
  </sheetViews>
  <sheetFormatPr defaultRowHeight="14.25"/>
  <cols>
    <col min="1" max="1" width="52.75" customWidth="1"/>
    <col min="2" max="2" width="6.375" bestFit="1" customWidth="1"/>
    <col min="3" max="3" width="3.25" customWidth="1"/>
    <col min="4" max="4" width="18.125" bestFit="1" customWidth="1"/>
    <col min="5" max="5" width="30.625" bestFit="1" customWidth="1"/>
    <col min="6" max="6" width="24.125" bestFit="1" customWidth="1"/>
    <col min="9" max="9" width="19.25" bestFit="1" customWidth="1"/>
    <col min="10" max="10" width="15.5" bestFit="1" customWidth="1"/>
    <col min="11" max="11" width="16.25" bestFit="1" customWidth="1"/>
    <col min="12" max="12" width="18.125" bestFit="1" customWidth="1"/>
  </cols>
  <sheetData>
    <row r="1" spans="1:26" ht="27.95" customHeight="1">
      <c r="A1" s="8" t="s">
        <v>30</v>
      </c>
      <c r="B1" s="9"/>
      <c r="C1" s="9"/>
      <c r="D1" s="9"/>
      <c r="E1" s="9"/>
      <c r="F1" s="9"/>
      <c r="G1" s="9"/>
      <c r="H1" s="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I2" t="s">
        <v>48</v>
      </c>
      <c r="J2" t="s">
        <v>12</v>
      </c>
      <c r="K2" t="s">
        <v>68</v>
      </c>
      <c r="L2" t="s">
        <v>69</v>
      </c>
    </row>
    <row r="3" spans="1:26" ht="15">
      <c r="A3" s="5" t="s">
        <v>31</v>
      </c>
      <c r="B3" s="4">
        <v>2</v>
      </c>
      <c r="D3" s="2" t="s">
        <v>11</v>
      </c>
      <c r="E3" s="2" t="s">
        <v>32</v>
      </c>
      <c r="F3" s="2" t="s">
        <v>33</v>
      </c>
      <c r="I3">
        <v>1</v>
      </c>
      <c r="J3" s="7">
        <v>33.333333333333336</v>
      </c>
      <c r="K3" s="7">
        <v>31.25</v>
      </c>
      <c r="L3" s="7">
        <v>14.285714285714286</v>
      </c>
    </row>
    <row r="4" spans="1:26">
      <c r="A4" t="s">
        <v>34</v>
      </c>
      <c r="B4" s="3">
        <v>100</v>
      </c>
      <c r="D4" t="s">
        <v>12</v>
      </c>
      <c r="E4" t="s">
        <v>13</v>
      </c>
      <c r="F4" s="3">
        <f>($B$4*$B$3)/($B$5+$B$3)</f>
        <v>50</v>
      </c>
      <c r="I4">
        <v>2</v>
      </c>
      <c r="J4" s="7">
        <v>50</v>
      </c>
      <c r="K4" s="7">
        <v>41.666666666666671</v>
      </c>
      <c r="L4" s="7">
        <v>25</v>
      </c>
    </row>
    <row r="5" spans="1:26">
      <c r="A5" t="s">
        <v>35</v>
      </c>
      <c r="B5" s="3">
        <v>2</v>
      </c>
      <c r="D5" t="s">
        <v>15</v>
      </c>
      <c r="E5" t="s">
        <v>16</v>
      </c>
      <c r="F5" s="3">
        <f>($B$6*$B$3)/($B$7+$B$3*(1+$B$3/$B$8))</f>
        <v>41.666666666666671</v>
      </c>
      <c r="I5">
        <v>3</v>
      </c>
      <c r="J5" s="7">
        <v>60</v>
      </c>
      <c r="K5" s="7">
        <v>44.117647058823522</v>
      </c>
      <c r="L5" s="7">
        <v>33.333333333333336</v>
      </c>
    </row>
    <row r="6" spans="1:26">
      <c r="A6" t="s">
        <v>36</v>
      </c>
      <c r="B6" s="3">
        <v>100</v>
      </c>
      <c r="D6" t="s">
        <v>18</v>
      </c>
      <c r="E6" t="s">
        <v>19</v>
      </c>
      <c r="F6" s="3">
        <f>($B$6*$B$3)/($B$7*(1+$B$9/$B$10)+$B$3)</f>
        <v>25</v>
      </c>
      <c r="I6">
        <v>4</v>
      </c>
      <c r="J6" s="7">
        <v>66.666666666666671</v>
      </c>
      <c r="K6" s="7">
        <v>43.478260869565219</v>
      </c>
      <c r="L6" s="7">
        <v>40</v>
      </c>
    </row>
    <row r="7" spans="1:26">
      <c r="A7" t="s">
        <v>37</v>
      </c>
      <c r="B7" s="3">
        <v>2</v>
      </c>
      <c r="I7">
        <v>5</v>
      </c>
      <c r="J7" s="7">
        <v>71.428571428571431</v>
      </c>
      <c r="K7" s="7">
        <v>41.666666666666664</v>
      </c>
      <c r="L7" s="7">
        <v>45.454545454545453</v>
      </c>
    </row>
    <row r="8" spans="1:26">
      <c r="A8" t="s">
        <v>38</v>
      </c>
      <c r="B8" s="3">
        <v>5</v>
      </c>
      <c r="I8">
        <v>6</v>
      </c>
      <c r="J8" s="7">
        <v>75</v>
      </c>
      <c r="K8" s="7">
        <v>39.473684210526315</v>
      </c>
      <c r="L8" s="7">
        <v>50</v>
      </c>
    </row>
    <row r="9" spans="1:26">
      <c r="A9" t="s">
        <v>39</v>
      </c>
      <c r="B9" s="3">
        <v>4</v>
      </c>
      <c r="I9">
        <v>7</v>
      </c>
      <c r="J9" s="7">
        <v>77.777777777777771</v>
      </c>
      <c r="K9" s="7">
        <v>37.234042553191486</v>
      </c>
      <c r="L9" s="7">
        <v>53.846153846153847</v>
      </c>
    </row>
    <row r="10" spans="1:26">
      <c r="A10" t="s">
        <v>40</v>
      </c>
      <c r="B10" s="3">
        <v>2</v>
      </c>
      <c r="I10">
        <v>8</v>
      </c>
      <c r="J10" s="7">
        <v>80</v>
      </c>
      <c r="K10" s="7">
        <v>35.087719298245609</v>
      </c>
      <c r="L10" s="7">
        <v>57.142857142857146</v>
      </c>
    </row>
    <row r="11" spans="1:26">
      <c r="I11">
        <v>9</v>
      </c>
      <c r="J11" s="7">
        <v>81.818181818181813</v>
      </c>
      <c r="K11" s="7">
        <v>33.088235294117645</v>
      </c>
      <c r="L11" s="7">
        <v>60</v>
      </c>
    </row>
    <row r="12" spans="1:26">
      <c r="A12" t="s">
        <v>41</v>
      </c>
      <c r="I12">
        <v>10</v>
      </c>
      <c r="J12" s="7">
        <v>83.333333333333329</v>
      </c>
      <c r="K12" s="7">
        <v>31.25</v>
      </c>
      <c r="L12" s="7">
        <v>62.5</v>
      </c>
    </row>
    <row r="13" spans="1:26">
      <c r="A13" t="s">
        <v>42</v>
      </c>
      <c r="I13">
        <v>11</v>
      </c>
      <c r="J13" s="7">
        <v>84.615384615384613</v>
      </c>
      <c r="K13" s="7">
        <v>29.569892473118276</v>
      </c>
      <c r="L13" s="7">
        <v>64.705882352941174</v>
      </c>
    </row>
    <row r="14" spans="1:26">
      <c r="A14" t="s">
        <v>43</v>
      </c>
      <c r="I14">
        <v>12</v>
      </c>
      <c r="J14" s="7">
        <v>85.714285714285708</v>
      </c>
      <c r="K14" s="7">
        <v>28.037383177570096</v>
      </c>
      <c r="L14" s="7">
        <v>66.666666666666671</v>
      </c>
    </row>
    <row r="15" spans="1:26">
      <c r="A15" t="s">
        <v>44</v>
      </c>
      <c r="I15">
        <v>13</v>
      </c>
      <c r="J15" s="7">
        <v>86.666666666666671</v>
      </c>
      <c r="K15" s="7">
        <v>26.639344262295079</v>
      </c>
      <c r="L15" s="7">
        <v>68.421052631578945</v>
      </c>
    </row>
    <row r="16" spans="1:26">
      <c r="I16">
        <v>14</v>
      </c>
      <c r="J16" s="7">
        <v>87.5</v>
      </c>
      <c r="K16" s="7">
        <v>25.362318840579711</v>
      </c>
      <c r="L16" s="7">
        <v>70</v>
      </c>
    </row>
    <row r="17" spans="9:12">
      <c r="I17">
        <v>15</v>
      </c>
      <c r="J17" s="7">
        <v>88.235294117647058</v>
      </c>
      <c r="K17" s="7">
        <v>24.193548387096776</v>
      </c>
      <c r="L17" s="7">
        <v>71.428571428571431</v>
      </c>
    </row>
    <row r="18" spans="9:12">
      <c r="I18">
        <v>16</v>
      </c>
      <c r="J18" s="7">
        <v>88.888888888888886</v>
      </c>
      <c r="K18" s="7">
        <v>23.121387283236992</v>
      </c>
      <c r="L18" s="7">
        <v>72.727272727272734</v>
      </c>
    </row>
    <row r="19" spans="9:12">
      <c r="I19">
        <v>17</v>
      </c>
      <c r="J19" s="7">
        <v>89.473684210526315</v>
      </c>
      <c r="K19" s="7">
        <v>22.135416666666664</v>
      </c>
      <c r="L19" s="7">
        <v>73.913043478260875</v>
      </c>
    </row>
    <row r="20" spans="9:12">
      <c r="I20">
        <v>18</v>
      </c>
      <c r="J20" s="7">
        <v>90</v>
      </c>
      <c r="K20" s="7">
        <v>21.226415094339622</v>
      </c>
      <c r="L20" s="7">
        <v>75</v>
      </c>
    </row>
    <row r="21" spans="9:12">
      <c r="I21">
        <v>19</v>
      </c>
      <c r="J21" s="7">
        <v>90.476190476190482</v>
      </c>
      <c r="K21" s="7">
        <v>20.386266094420602</v>
      </c>
      <c r="L21" s="7">
        <v>76</v>
      </c>
    </row>
    <row r="22" spans="9:12">
      <c r="I22">
        <v>20</v>
      </c>
      <c r="J22" s="7">
        <v>90.909090909090907</v>
      </c>
      <c r="K22" s="7">
        <v>19.607843137254903</v>
      </c>
      <c r="L22" s="7">
        <v>76.92307692307692</v>
      </c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Rovnice_a_jednotky</vt:lpstr>
      <vt:lpstr>Simulácia_dát</vt:lpstr>
      <vt:lpstr>Single-S task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2026-06-01T15:49:01Z</dcterms:created>
  <dcterms:modified xsi:type="dcterms:W3CDTF">2026-06-02T18:54:31Z</dcterms:modified>
</cp:coreProperties>
</file>